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SOPs\"/>
    </mc:Choice>
  </mc:AlternateContent>
  <bookViews>
    <workbookView xWindow="0" yWindow="0" windowWidth="20736" windowHeight="11760"/>
  </bookViews>
  <sheets>
    <sheet name="General Elemental WkSht" sheetId="4" r:id="rId1"/>
    <sheet name="Sheet1" sheetId="5" r:id="rId2"/>
    <sheet name="Sheet2" sheetId="6" r:id="rId3"/>
  </sheets>
  <definedNames>
    <definedName name="_xlnm.Print_Area" localSheetId="0">'General Elemental WkSht'!$C$2:$L$33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5" i="4" l="1"/>
  <c r="AR6" i="4"/>
  <c r="AR7" i="4"/>
  <c r="AR8" i="4"/>
  <c r="AR9" i="4"/>
  <c r="AR10" i="4"/>
  <c r="AR11" i="4"/>
  <c r="AR12" i="4"/>
  <c r="AR13" i="4"/>
  <c r="AR14" i="4"/>
  <c r="AR15" i="4"/>
  <c r="AR16" i="4"/>
  <c r="AR17" i="4"/>
  <c r="AR18" i="4"/>
  <c r="AR19" i="4"/>
  <c r="AR20" i="4"/>
  <c r="AR21" i="4"/>
  <c r="AR22" i="4"/>
  <c r="AR23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" i="4"/>
  <c r="AR45" i="4" s="1"/>
  <c r="T14" i="4"/>
  <c r="T6" i="4"/>
  <c r="T41" i="4"/>
  <c r="T44" i="4"/>
  <c r="T9" i="4"/>
  <c r="V14" i="4"/>
  <c r="V6" i="4"/>
  <c r="V41" i="4"/>
  <c r="V44" i="4"/>
  <c r="V9" i="4"/>
  <c r="X14" i="4"/>
  <c r="X6" i="4"/>
  <c r="X41" i="4"/>
  <c r="X44" i="4"/>
  <c r="X9" i="4"/>
  <c r="Z14" i="4"/>
  <c r="Z6" i="4"/>
  <c r="Z41" i="4"/>
  <c r="Z44" i="4"/>
  <c r="Z9" i="4"/>
  <c r="AB14" i="4"/>
  <c r="AB6" i="4"/>
  <c r="AB41" i="4"/>
  <c r="AB44" i="4"/>
  <c r="AB9" i="4"/>
  <c r="AP14" i="4"/>
  <c r="AP6" i="4"/>
  <c r="AP41" i="4"/>
  <c r="AP44" i="4"/>
  <c r="AP9" i="4"/>
  <c r="AF14" i="4"/>
  <c r="AF6" i="4"/>
  <c r="AF41" i="4"/>
  <c r="AF44" i="4"/>
  <c r="AF9" i="4"/>
  <c r="AL14" i="4"/>
  <c r="AL6" i="4"/>
  <c r="AL41" i="4"/>
  <c r="AL44" i="4"/>
  <c r="AL9" i="4"/>
  <c r="AJ14" i="4"/>
  <c r="AJ6" i="4"/>
  <c r="AJ41" i="4"/>
  <c r="AJ44" i="4"/>
  <c r="AJ9" i="4"/>
  <c r="E4" i="4"/>
  <c r="E6" i="4"/>
  <c r="E18" i="4"/>
  <c r="AH4" i="4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45" i="4" s="1"/>
  <c r="AH38" i="4"/>
  <c r="AH39" i="4"/>
  <c r="AH40" i="4"/>
  <c r="AH41" i="4"/>
  <c r="AH42" i="4"/>
  <c r="AH43" i="4"/>
  <c r="AH44" i="4"/>
  <c r="N14" i="4"/>
  <c r="P14" i="4"/>
  <c r="R14" i="4"/>
  <c r="AD14" i="4"/>
  <c r="AN14" i="4"/>
  <c r="N33" i="4"/>
  <c r="P33" i="4"/>
  <c r="R33" i="4"/>
  <c r="T33" i="4"/>
  <c r="V33" i="4"/>
  <c r="X33" i="4"/>
  <c r="Z33" i="4"/>
  <c r="AB33" i="4"/>
  <c r="AD33" i="4"/>
  <c r="AF33" i="4"/>
  <c r="AJ33" i="4"/>
  <c r="AL33" i="4"/>
  <c r="AN33" i="4"/>
  <c r="AP33" i="4"/>
  <c r="E5" i="4"/>
  <c r="E15" i="4"/>
  <c r="T34" i="4"/>
  <c r="T42" i="4"/>
  <c r="T4" i="4"/>
  <c r="T45" i="4" s="1"/>
  <c r="C7" i="4" s="1"/>
  <c r="E7" i="4" s="1"/>
  <c r="T5" i="4"/>
  <c r="T7" i="4"/>
  <c r="T8" i="4"/>
  <c r="T10" i="4"/>
  <c r="T11" i="4"/>
  <c r="T12" i="4"/>
  <c r="T13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7" i="4"/>
  <c r="T38" i="4"/>
  <c r="T39" i="4"/>
  <c r="T40" i="4"/>
  <c r="T43" i="4"/>
  <c r="V34" i="4"/>
  <c r="V4" i="4"/>
  <c r="V45" i="4" s="1"/>
  <c r="C8" i="4" s="1"/>
  <c r="E8" i="4" s="1"/>
  <c r="V5" i="4"/>
  <c r="V7" i="4"/>
  <c r="V8" i="4"/>
  <c r="V10" i="4"/>
  <c r="V11" i="4"/>
  <c r="V12" i="4"/>
  <c r="V13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7" i="4"/>
  <c r="V38" i="4"/>
  <c r="V39" i="4"/>
  <c r="V40" i="4"/>
  <c r="V43" i="4"/>
  <c r="X34" i="4"/>
  <c r="X4" i="4"/>
  <c r="X45" i="4" s="1"/>
  <c r="C9" i="4" s="1"/>
  <c r="E9" i="4" s="1"/>
  <c r="X5" i="4"/>
  <c r="X7" i="4"/>
  <c r="X8" i="4"/>
  <c r="X10" i="4"/>
  <c r="X11" i="4"/>
  <c r="X12" i="4"/>
  <c r="X13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7" i="4"/>
  <c r="X38" i="4"/>
  <c r="X39" i="4"/>
  <c r="X40" i="4"/>
  <c r="X43" i="4"/>
  <c r="Z34" i="4"/>
  <c r="Z4" i="4"/>
  <c r="Z45" i="4" s="1"/>
  <c r="C10" i="4" s="1"/>
  <c r="E10" i="4" s="1"/>
  <c r="Z5" i="4"/>
  <c r="Z7" i="4"/>
  <c r="Z8" i="4"/>
  <c r="Z10" i="4"/>
  <c r="Z11" i="4"/>
  <c r="Z12" i="4"/>
  <c r="Z13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7" i="4"/>
  <c r="Z38" i="4"/>
  <c r="Z39" i="4"/>
  <c r="Z40" i="4"/>
  <c r="Z43" i="4"/>
  <c r="AB34" i="4"/>
  <c r="AB4" i="4"/>
  <c r="AB45" i="4" s="1"/>
  <c r="C11" i="4" s="1"/>
  <c r="E11" i="4" s="1"/>
  <c r="AB5" i="4"/>
  <c r="AB7" i="4"/>
  <c r="AB8" i="4"/>
  <c r="AB10" i="4"/>
  <c r="AB11" i="4"/>
  <c r="AB12" i="4"/>
  <c r="AB13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7" i="4"/>
  <c r="AB38" i="4"/>
  <c r="AB39" i="4"/>
  <c r="AB40" i="4"/>
  <c r="AB43" i="4"/>
  <c r="AP5" i="4"/>
  <c r="AP4" i="4"/>
  <c r="AP45" i="4" s="1"/>
  <c r="C12" i="4" s="1"/>
  <c r="E12" i="4" s="1"/>
  <c r="AP7" i="4"/>
  <c r="AP8" i="4"/>
  <c r="AP10" i="4"/>
  <c r="AP11" i="4"/>
  <c r="AP12" i="4"/>
  <c r="AP13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5" i="4"/>
  <c r="AP37" i="4"/>
  <c r="AP38" i="4"/>
  <c r="AP39" i="4"/>
  <c r="AP40" i="4"/>
  <c r="AP43" i="4"/>
  <c r="AF34" i="4"/>
  <c r="AF4" i="4"/>
  <c r="AF45" i="4" s="1"/>
  <c r="C13" i="4" s="1"/>
  <c r="E13" i="4" s="1"/>
  <c r="AF5" i="4"/>
  <c r="AF7" i="4"/>
  <c r="AF8" i="4"/>
  <c r="AF10" i="4"/>
  <c r="AF11" i="4"/>
  <c r="AF12" i="4"/>
  <c r="AF13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7" i="4"/>
  <c r="AF38" i="4"/>
  <c r="AF39" i="4"/>
  <c r="AF40" i="4"/>
  <c r="AF43" i="4"/>
  <c r="AL34" i="4"/>
  <c r="AL4" i="4"/>
  <c r="AL45" i="4" s="1"/>
  <c r="C14" i="4" s="1"/>
  <c r="E14" i="4" s="1"/>
  <c r="AL5" i="4"/>
  <c r="AL7" i="4"/>
  <c r="AL8" i="4"/>
  <c r="AL10" i="4"/>
  <c r="AL11" i="4"/>
  <c r="AL12" i="4"/>
  <c r="AL13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7" i="4"/>
  <c r="AL38" i="4"/>
  <c r="AL39" i="4"/>
  <c r="AL40" i="4"/>
  <c r="AL43" i="4"/>
  <c r="AJ34" i="4"/>
  <c r="AJ4" i="4"/>
  <c r="AJ45" i="4" s="1"/>
  <c r="C16" i="4" s="1"/>
  <c r="E16" i="4" s="1"/>
  <c r="AJ5" i="4"/>
  <c r="AJ7" i="4"/>
  <c r="AJ8" i="4"/>
  <c r="AJ10" i="4"/>
  <c r="AJ11" i="4"/>
  <c r="AJ12" i="4"/>
  <c r="AJ13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7" i="4"/>
  <c r="AJ38" i="4"/>
  <c r="AJ39" i="4"/>
  <c r="AJ40" i="4"/>
  <c r="AJ43" i="4"/>
  <c r="AD19" i="4"/>
  <c r="C17" i="4"/>
  <c r="E17" i="4" s="1"/>
  <c r="E19" i="4"/>
  <c r="G32" i="4"/>
  <c r="G35" i="4"/>
  <c r="F32" i="4"/>
  <c r="F35" i="4" s="1"/>
  <c r="F36" i="4" s="1"/>
  <c r="E32" i="4"/>
  <c r="E35" i="4" s="1"/>
  <c r="R42" i="4"/>
  <c r="P42" i="4"/>
  <c r="N42" i="4"/>
  <c r="AN20" i="4"/>
  <c r="AN21" i="4"/>
  <c r="AN22" i="4"/>
  <c r="AN23" i="4"/>
  <c r="AN24" i="4"/>
  <c r="AD24" i="4"/>
  <c r="AD20" i="4"/>
  <c r="AD21" i="4"/>
  <c r="AD22" i="4"/>
  <c r="AD23" i="4"/>
  <c r="R20" i="4"/>
  <c r="R21" i="4"/>
  <c r="R22" i="4"/>
  <c r="R23" i="4"/>
  <c r="R24" i="4"/>
  <c r="P20" i="4"/>
  <c r="P21" i="4"/>
  <c r="P22" i="4"/>
  <c r="P23" i="4"/>
  <c r="P24" i="4"/>
  <c r="P25" i="4"/>
  <c r="N20" i="4"/>
  <c r="N21" i="4"/>
  <c r="N22" i="4"/>
  <c r="N23" i="4"/>
  <c r="N24" i="4"/>
  <c r="AN25" i="4"/>
  <c r="AD25" i="4"/>
  <c r="R25" i="4"/>
  <c r="N25" i="4"/>
  <c r="AN19" i="4"/>
  <c r="R19" i="4"/>
  <c r="P19" i="4"/>
  <c r="N19" i="4"/>
  <c r="AN6" i="4"/>
  <c r="AD6" i="4"/>
  <c r="R6" i="4"/>
  <c r="R45" i="4" s="1"/>
  <c r="P6" i="4"/>
  <c r="N6" i="4"/>
  <c r="N4" i="4"/>
  <c r="P4" i="4"/>
  <c r="R4" i="4"/>
  <c r="AD4" i="4"/>
  <c r="AN4" i="4"/>
  <c r="N5" i="4"/>
  <c r="P5" i="4"/>
  <c r="R5" i="4"/>
  <c r="AD5" i="4"/>
  <c r="AN5" i="4"/>
  <c r="AN45" i="4" s="1"/>
  <c r="N7" i="4"/>
  <c r="P7" i="4"/>
  <c r="R7" i="4"/>
  <c r="AD7" i="4"/>
  <c r="AD45" i="4" s="1"/>
  <c r="AN7" i="4"/>
  <c r="N8" i="4"/>
  <c r="P8" i="4"/>
  <c r="R8" i="4"/>
  <c r="AD8" i="4"/>
  <c r="AN8" i="4"/>
  <c r="N9" i="4"/>
  <c r="P9" i="4"/>
  <c r="R9" i="4"/>
  <c r="AD9" i="4"/>
  <c r="AN9" i="4"/>
  <c r="N10" i="4"/>
  <c r="P10" i="4"/>
  <c r="R10" i="4"/>
  <c r="AD10" i="4"/>
  <c r="AN10" i="4"/>
  <c r="N11" i="4"/>
  <c r="P11" i="4"/>
  <c r="R11" i="4"/>
  <c r="AD11" i="4"/>
  <c r="AN11" i="4"/>
  <c r="N12" i="4"/>
  <c r="P12" i="4"/>
  <c r="R12" i="4"/>
  <c r="AD12" i="4"/>
  <c r="AN12" i="4"/>
  <c r="N13" i="4"/>
  <c r="P13" i="4"/>
  <c r="R13" i="4"/>
  <c r="AD13" i="4"/>
  <c r="AN13" i="4"/>
  <c r="N15" i="4"/>
  <c r="P15" i="4"/>
  <c r="R15" i="4"/>
  <c r="AD15" i="4"/>
  <c r="AN15" i="4"/>
  <c r="N16" i="4"/>
  <c r="P16" i="4"/>
  <c r="R16" i="4"/>
  <c r="AD16" i="4"/>
  <c r="AN16" i="4"/>
  <c r="N17" i="4"/>
  <c r="P17" i="4"/>
  <c r="R17" i="4"/>
  <c r="AD17" i="4"/>
  <c r="AN17" i="4"/>
  <c r="N18" i="4"/>
  <c r="P18" i="4"/>
  <c r="R18" i="4"/>
  <c r="AD18" i="4"/>
  <c r="AN18" i="4"/>
  <c r="N26" i="4"/>
  <c r="P26" i="4"/>
  <c r="R26" i="4"/>
  <c r="AD26" i="4"/>
  <c r="AN26" i="4"/>
  <c r="N27" i="4"/>
  <c r="P27" i="4"/>
  <c r="R27" i="4"/>
  <c r="AD27" i="4"/>
  <c r="AN27" i="4"/>
  <c r="N28" i="4"/>
  <c r="P28" i="4"/>
  <c r="R28" i="4"/>
  <c r="AD28" i="4"/>
  <c r="AN28" i="4"/>
  <c r="N29" i="4"/>
  <c r="P29" i="4"/>
  <c r="R29" i="4"/>
  <c r="AD29" i="4"/>
  <c r="AN29" i="4"/>
  <c r="N30" i="4"/>
  <c r="P30" i="4"/>
  <c r="R30" i="4"/>
  <c r="AD30" i="4"/>
  <c r="AN30" i="4"/>
  <c r="N31" i="4"/>
  <c r="P31" i="4"/>
  <c r="R31" i="4"/>
  <c r="AD31" i="4"/>
  <c r="AN31" i="4"/>
  <c r="N32" i="4"/>
  <c r="P32" i="4"/>
  <c r="R32" i="4"/>
  <c r="AD32" i="4"/>
  <c r="AN32" i="4"/>
  <c r="G4" i="4"/>
  <c r="G5" i="4"/>
  <c r="G6" i="4"/>
  <c r="N34" i="4"/>
  <c r="P34" i="4"/>
  <c r="R34" i="4"/>
  <c r="AD34" i="4"/>
  <c r="AN34" i="4"/>
  <c r="N35" i="4"/>
  <c r="P35" i="4"/>
  <c r="N37" i="4"/>
  <c r="P37" i="4"/>
  <c r="R37" i="4"/>
  <c r="AD37" i="4"/>
  <c r="AN37" i="4"/>
  <c r="N38" i="4"/>
  <c r="P38" i="4"/>
  <c r="R38" i="4"/>
  <c r="AD38" i="4"/>
  <c r="AN38" i="4"/>
  <c r="N39" i="4"/>
  <c r="P39" i="4"/>
  <c r="R39" i="4"/>
  <c r="AD39" i="4"/>
  <c r="AN39" i="4"/>
  <c r="N40" i="4"/>
  <c r="P40" i="4"/>
  <c r="R40" i="4"/>
  <c r="AD40" i="4"/>
  <c r="AN40" i="4"/>
  <c r="N41" i="4"/>
  <c r="P41" i="4"/>
  <c r="R41" i="4"/>
  <c r="AD41" i="4"/>
  <c r="AN41" i="4"/>
  <c r="N43" i="4"/>
  <c r="P43" i="4"/>
  <c r="R43" i="4"/>
  <c r="AD43" i="4"/>
  <c r="AN43" i="4"/>
  <c r="N44" i="4"/>
  <c r="P44" i="4"/>
  <c r="R44" i="4"/>
  <c r="AD44" i="4"/>
  <c r="AN44" i="4"/>
  <c r="N45" i="4"/>
  <c r="P45" i="4"/>
  <c r="E36" i="4" l="1"/>
  <c r="E37" i="4" s="1"/>
  <c r="E20" i="4"/>
  <c r="G36" i="4"/>
  <c r="G37" i="4" s="1"/>
  <c r="F18" i="4" l="1"/>
  <c r="H18" i="4" s="1"/>
  <c r="F4" i="4"/>
  <c r="H4" i="4" s="1"/>
  <c r="I4" i="4" s="1"/>
  <c r="F15" i="4"/>
  <c r="H15" i="4" s="1"/>
  <c r="F6" i="4"/>
  <c r="H6" i="4" s="1"/>
  <c r="I6" i="4" s="1"/>
  <c r="F5" i="4"/>
  <c r="H5" i="4" s="1"/>
  <c r="I5" i="4" s="1"/>
  <c r="F7" i="4"/>
  <c r="H7" i="4" s="1"/>
  <c r="F11" i="4"/>
  <c r="H11" i="4" s="1"/>
  <c r="F17" i="4"/>
  <c r="H17" i="4" s="1"/>
  <c r="F16" i="4"/>
  <c r="H16" i="4" s="1"/>
  <c r="F8" i="4"/>
  <c r="H8" i="4" s="1"/>
  <c r="F12" i="4"/>
  <c r="H12" i="4" s="1"/>
  <c r="F19" i="4"/>
  <c r="H19" i="4" s="1"/>
  <c r="F10" i="4"/>
  <c r="H10" i="4" s="1"/>
  <c r="F13" i="4"/>
  <c r="H13" i="4" s="1"/>
  <c r="F9" i="4"/>
  <c r="H9" i="4" s="1"/>
  <c r="F14" i="4"/>
  <c r="H14" i="4" s="1"/>
</calcChain>
</file>

<file path=xl/sharedStrings.xml><?xml version="1.0" encoding="utf-8"?>
<sst xmlns="http://schemas.openxmlformats.org/spreadsheetml/2006/main" count="119" uniqueCount="95">
  <si>
    <t>C</t>
  </si>
  <si>
    <t>N</t>
  </si>
  <si>
    <t>O</t>
  </si>
  <si>
    <t>H</t>
  </si>
  <si>
    <t>Fe</t>
  </si>
  <si>
    <t>dcbpy</t>
  </si>
  <si>
    <t>dmb</t>
  </si>
  <si>
    <t>S</t>
  </si>
  <si>
    <t>deebpy</t>
  </si>
  <si>
    <t>Cl</t>
  </si>
  <si>
    <t>P</t>
  </si>
  <si>
    <t>F</t>
  </si>
  <si>
    <t>PF6-</t>
  </si>
  <si>
    <t>Cr</t>
  </si>
  <si>
    <t>K</t>
  </si>
  <si>
    <t>B</t>
  </si>
  <si>
    <t># of atoms</t>
  </si>
  <si>
    <t>Atomic Mass</t>
  </si>
  <si>
    <t>Total Mass</t>
  </si>
  <si>
    <t>Molecular weight</t>
  </si>
  <si>
    <t>Cl-</t>
  </si>
  <si>
    <t>BF4-</t>
  </si>
  <si>
    <t>% Calc</t>
  </si>
  <si>
    <t>% Found</t>
  </si>
  <si>
    <t>Difference</t>
  </si>
  <si>
    <t>C12N2H12</t>
  </si>
  <si>
    <t>n</t>
  </si>
  <si>
    <t>h</t>
  </si>
  <si>
    <t xml:space="preserve"># of </t>
  </si>
  <si>
    <t>Mcl</t>
  </si>
  <si>
    <t>C12N2H8O4</t>
  </si>
  <si>
    <t>c</t>
  </si>
  <si>
    <t>o</t>
  </si>
  <si>
    <t>fe</t>
  </si>
  <si>
    <t>cl</t>
  </si>
  <si>
    <t>p</t>
  </si>
  <si>
    <t>f</t>
  </si>
  <si>
    <t>b</t>
  </si>
  <si>
    <t>Total</t>
  </si>
  <si>
    <t>C16N2H16O4</t>
  </si>
  <si>
    <t>phen</t>
  </si>
  <si>
    <t>trepy</t>
  </si>
  <si>
    <t>C15N3H11</t>
  </si>
  <si>
    <t>C12N2H8</t>
  </si>
  <si>
    <t>K+</t>
  </si>
  <si>
    <t>k</t>
  </si>
  <si>
    <t>Elemental Results</t>
  </si>
  <si>
    <t>Run 1</t>
  </si>
  <si>
    <t>Run 2</t>
  </si>
  <si>
    <t xml:space="preserve">Average </t>
  </si>
  <si>
    <t>tren(py)3</t>
  </si>
  <si>
    <t>tren(6Mepy)3</t>
  </si>
  <si>
    <t>C24N7H27</t>
  </si>
  <si>
    <t>H2O</t>
  </si>
  <si>
    <t>C27N7H33</t>
  </si>
  <si>
    <t>CN</t>
  </si>
  <si>
    <t>CN-</t>
  </si>
  <si>
    <t>EtOH</t>
  </si>
  <si>
    <t>diethylether</t>
  </si>
  <si>
    <t>C4H8O</t>
  </si>
  <si>
    <t>bpy</t>
  </si>
  <si>
    <t>C10N2H8</t>
  </si>
  <si>
    <t>Ru</t>
  </si>
  <si>
    <t>CH3CN</t>
  </si>
  <si>
    <t>Na+</t>
  </si>
  <si>
    <t>Na</t>
  </si>
  <si>
    <t>na</t>
  </si>
  <si>
    <t>diMe-phen</t>
  </si>
  <si>
    <t>C14N2H12</t>
  </si>
  <si>
    <t>SO42-</t>
  </si>
  <si>
    <t>s</t>
  </si>
  <si>
    <t>cr</t>
  </si>
  <si>
    <t>ru</t>
  </si>
  <si>
    <t>H2SO4</t>
  </si>
  <si>
    <t>MeOH</t>
  </si>
  <si>
    <t>NH4+</t>
  </si>
  <si>
    <t>tbuterpy</t>
  </si>
  <si>
    <t>NCS</t>
  </si>
  <si>
    <t>% relative</t>
  </si>
  <si>
    <t>tmb</t>
  </si>
  <si>
    <t>Tp</t>
  </si>
  <si>
    <t>OH</t>
  </si>
  <si>
    <t>CH3COO-</t>
  </si>
  <si>
    <t>ClO4-</t>
  </si>
  <si>
    <t>#moles</t>
  </si>
  <si>
    <t>ebpy</t>
  </si>
  <si>
    <t>bpyac</t>
  </si>
  <si>
    <t>C12N2H10</t>
  </si>
  <si>
    <t>Ni</t>
  </si>
  <si>
    <t>ni</t>
  </si>
  <si>
    <t>Br</t>
  </si>
  <si>
    <t>br</t>
  </si>
  <si>
    <t>Br2-bpy</t>
  </si>
  <si>
    <t>Acetone</t>
  </si>
  <si>
    <t>C3H6O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</si>
</sst>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Fill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/>
    <xf numFmtId="0" fontId="2" fillId="2" borderId="6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Border="1"/>
    <xf numFmtId="0" fontId="0" fillId="3" borderId="0" xfId="0" applyFill="1"/>
    <xf numFmtId="0" fontId="0" fillId="3" borderId="6" xfId="0" applyFill="1" applyBorder="1"/>
    <xf numFmtId="0" fontId="0" fillId="3" borderId="0" xfId="0" applyFill="1" applyBorder="1"/>
    <xf numFmtId="0" fontId="2" fillId="3" borderId="6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5"/>
  <sheetViews>
    <sheetView tabSelected="1" zoomScale="80" zoomScaleNormal="80" workbookViewId="0">
      <selection activeCell="I25" sqref="I25"/>
    </sheetView>
  </sheetViews>
  <sheetFormatPr defaultColWidth="9" defaultRowHeight="13.2" x14ac:dyDescent="0.25"/>
  <cols>
    <col min="1" max="1" width="1.109375" customWidth="1"/>
    <col min="2" max="2" width="3.6640625" bestFit="1" customWidth="1"/>
    <col min="3" max="3" width="10.44140625" bestFit="1" customWidth="1"/>
    <col min="4" max="4" width="17.109375" bestFit="1" customWidth="1"/>
    <col min="5" max="5" width="11.33203125" bestFit="1" customWidth="1"/>
    <col min="6" max="6" width="14.109375" bestFit="1" customWidth="1"/>
    <col min="7" max="7" width="9.33203125" bestFit="1" customWidth="1"/>
    <col min="8" max="9" width="12.109375" bestFit="1" customWidth="1"/>
    <col min="10" max="10" width="13" bestFit="1" customWidth="1"/>
    <col min="11" max="11" width="8.77734375" style="10" customWidth="1"/>
    <col min="12" max="12" width="4.77734375" style="3" customWidth="1"/>
    <col min="13" max="31" width="3.77734375" style="3" customWidth="1"/>
    <col min="32" max="32" width="3.77734375" customWidth="1"/>
    <col min="33" max="33" width="3.77734375" style="33" customWidth="1"/>
    <col min="34" max="36" width="3.77734375" customWidth="1"/>
    <col min="37" max="37" width="3.6640625" customWidth="1"/>
    <col min="38" max="38" width="3.77734375" customWidth="1"/>
    <col min="39" max="39" width="4.33203125" customWidth="1"/>
    <col min="40" max="40" width="4.6640625" customWidth="1"/>
    <col min="41" max="41" width="4.33203125" customWidth="1"/>
    <col min="42" max="42" width="4.6640625" customWidth="1"/>
  </cols>
  <sheetData>
    <row r="1" spans="2:44" x14ac:dyDescent="0.25">
      <c r="K1" s="1"/>
      <c r="L1"/>
      <c r="AE1"/>
    </row>
    <row r="2" spans="2:44" x14ac:dyDescent="0.25">
      <c r="K2" s="1"/>
      <c r="L2"/>
      <c r="AE2"/>
    </row>
    <row r="3" spans="2:44" x14ac:dyDescent="0.25">
      <c r="C3" s="28" t="s">
        <v>16</v>
      </c>
      <c r="D3" s="28" t="s">
        <v>17</v>
      </c>
      <c r="E3" s="28" t="s">
        <v>18</v>
      </c>
      <c r="F3" s="29" t="s">
        <v>22</v>
      </c>
      <c r="G3" s="28" t="s">
        <v>23</v>
      </c>
      <c r="H3" s="28" t="s">
        <v>24</v>
      </c>
      <c r="I3" s="30" t="s">
        <v>78</v>
      </c>
      <c r="K3" s="1" t="s">
        <v>29</v>
      </c>
      <c r="L3" t="s">
        <v>28</v>
      </c>
      <c r="M3" t="s">
        <v>0</v>
      </c>
      <c r="N3" s="2" t="s">
        <v>31</v>
      </c>
      <c r="O3" t="s">
        <v>1</v>
      </c>
      <c r="P3" s="2" t="s">
        <v>26</v>
      </c>
      <c r="Q3" t="s">
        <v>3</v>
      </c>
      <c r="R3" s="2" t="s">
        <v>27</v>
      </c>
      <c r="S3" t="s">
        <v>2</v>
      </c>
      <c r="T3" s="2" t="s">
        <v>32</v>
      </c>
      <c r="U3" t="s">
        <v>4</v>
      </c>
      <c r="V3" s="2" t="s">
        <v>33</v>
      </c>
      <c r="W3" t="s">
        <v>9</v>
      </c>
      <c r="X3" s="2" t="s">
        <v>34</v>
      </c>
      <c r="Y3" t="s">
        <v>10</v>
      </c>
      <c r="Z3" s="2" t="s">
        <v>35</v>
      </c>
      <c r="AA3" t="s">
        <v>11</v>
      </c>
      <c r="AB3" s="2" t="s">
        <v>36</v>
      </c>
      <c r="AC3" t="s">
        <v>15</v>
      </c>
      <c r="AD3" s="2" t="s">
        <v>37</v>
      </c>
      <c r="AE3" t="s">
        <v>14</v>
      </c>
      <c r="AF3" s="2" t="s">
        <v>45</v>
      </c>
      <c r="AG3" s="33" t="s">
        <v>88</v>
      </c>
      <c r="AH3" s="2" t="s">
        <v>89</v>
      </c>
      <c r="AI3" s="25" t="s">
        <v>65</v>
      </c>
      <c r="AJ3" s="2" t="s">
        <v>66</v>
      </c>
      <c r="AK3" t="s">
        <v>13</v>
      </c>
      <c r="AL3" s="2" t="s">
        <v>71</v>
      </c>
      <c r="AM3" t="s">
        <v>62</v>
      </c>
      <c r="AN3" s="2" t="s">
        <v>72</v>
      </c>
      <c r="AO3" t="s">
        <v>7</v>
      </c>
      <c r="AP3" s="2" t="s">
        <v>70</v>
      </c>
      <c r="AQ3" t="s">
        <v>90</v>
      </c>
      <c r="AR3" s="37" t="s">
        <v>91</v>
      </c>
    </row>
    <row r="4" spans="2:44" x14ac:dyDescent="0.25">
      <c r="B4" t="s">
        <v>0</v>
      </c>
      <c r="C4" s="28">
        <v>42</v>
      </c>
      <c r="D4" s="28">
        <v>12.010999999999999</v>
      </c>
      <c r="E4" s="28">
        <f>C4*D4</f>
        <v>504.46199999999999</v>
      </c>
      <c r="F4" s="29">
        <f t="shared" ref="F4:F19" si="0">(E4/$E$20)*100</f>
        <v>51.188442656203478</v>
      </c>
      <c r="G4" s="28">
        <f>E32</f>
        <v>50.575000000000003</v>
      </c>
      <c r="H4" s="28">
        <f>F4-G4</f>
        <v>0.61344265620347471</v>
      </c>
      <c r="I4" s="28">
        <f>(H4/F4)*100</f>
        <v>1.1984007021341412</v>
      </c>
      <c r="J4" t="s">
        <v>61</v>
      </c>
      <c r="K4" s="1" t="s">
        <v>60</v>
      </c>
      <c r="L4">
        <v>0</v>
      </c>
      <c r="M4" s="5">
        <v>10</v>
      </c>
      <c r="N4" s="6">
        <f>L4*M4</f>
        <v>0</v>
      </c>
      <c r="O4" s="5">
        <v>2</v>
      </c>
      <c r="P4" s="6">
        <f t="shared" ref="P4:P6" si="1">$L4*$O4</f>
        <v>0</v>
      </c>
      <c r="Q4" s="5">
        <v>8</v>
      </c>
      <c r="R4" s="6">
        <f t="shared" ref="R4:R6" si="2">$L4*$Q4</f>
        <v>0</v>
      </c>
      <c r="S4" s="5">
        <v>0</v>
      </c>
      <c r="T4" s="6">
        <f t="shared" ref="T4:T6" si="3">$L4*$S4</f>
        <v>0</v>
      </c>
      <c r="U4" s="5">
        <v>0</v>
      </c>
      <c r="V4" s="6">
        <f t="shared" ref="V4:V6" si="4">$L4*$U4</f>
        <v>0</v>
      </c>
      <c r="W4" s="5">
        <v>0</v>
      </c>
      <c r="X4" s="6">
        <f t="shared" ref="X4:X6" si="5">$L4*$W4</f>
        <v>0</v>
      </c>
      <c r="Y4" s="5">
        <v>0</v>
      </c>
      <c r="Z4" s="6">
        <f t="shared" ref="Z4:Z6" si="6">$L4*$Y4</f>
        <v>0</v>
      </c>
      <c r="AA4" s="5">
        <v>0</v>
      </c>
      <c r="AB4" s="6">
        <f t="shared" ref="AB4:AB6" si="7">$L4*$AA4</f>
        <v>0</v>
      </c>
      <c r="AC4" s="5">
        <v>0</v>
      </c>
      <c r="AD4" s="6">
        <f t="shared" ref="AD4:AD6" si="8">$L4*$AC4</f>
        <v>0</v>
      </c>
      <c r="AE4">
        <v>0</v>
      </c>
      <c r="AF4" s="23">
        <f t="shared" ref="AF4:AF6" si="9">$L4*$AE4</f>
        <v>0</v>
      </c>
      <c r="AG4" s="34"/>
      <c r="AH4" s="23">
        <f>$L4*$AG4</f>
        <v>0</v>
      </c>
      <c r="AI4" s="25">
        <v>0</v>
      </c>
      <c r="AJ4" s="23">
        <f>$L4*$AI4</f>
        <v>0</v>
      </c>
      <c r="AK4">
        <v>0</v>
      </c>
      <c r="AL4" s="6">
        <f t="shared" ref="AL4:AL6" si="10">$L4*$AE4</f>
        <v>0</v>
      </c>
      <c r="AM4">
        <v>0</v>
      </c>
      <c r="AN4" s="6">
        <f>$L4*$AM4</f>
        <v>0</v>
      </c>
      <c r="AO4">
        <v>0</v>
      </c>
      <c r="AP4" s="6">
        <f>$L4*$AM4</f>
        <v>0</v>
      </c>
      <c r="AR4" s="37">
        <f>$L4*$AQ4</f>
        <v>0</v>
      </c>
    </row>
    <row r="5" spans="2:44" x14ac:dyDescent="0.25">
      <c r="B5" t="s">
        <v>1</v>
      </c>
      <c r="C5" s="28">
        <v>6</v>
      </c>
      <c r="D5" s="28">
        <v>14.0067</v>
      </c>
      <c r="E5" s="28">
        <f>C5*D5</f>
        <v>84.040199999999999</v>
      </c>
      <c r="F5" s="29">
        <f t="shared" si="0"/>
        <v>8.527672963505422</v>
      </c>
      <c r="G5" s="28">
        <f>F32</f>
        <v>8.3849999999999998</v>
      </c>
      <c r="H5" s="28">
        <f t="shared" ref="H5:H13" si="11">F5-G5</f>
        <v>0.14267296350542225</v>
      </c>
      <c r="I5" s="28">
        <f>(H5/F5)*100</f>
        <v>1.67305857196914</v>
      </c>
      <c r="J5" t="s">
        <v>25</v>
      </c>
      <c r="K5" s="4" t="s">
        <v>6</v>
      </c>
      <c r="L5" s="5">
        <v>0</v>
      </c>
      <c r="M5" s="5">
        <v>12</v>
      </c>
      <c r="N5" s="6">
        <f t="shared" ref="N5:N6" si="12">L5*M5</f>
        <v>0</v>
      </c>
      <c r="O5" s="5">
        <v>2</v>
      </c>
      <c r="P5" s="6">
        <f t="shared" si="1"/>
        <v>0</v>
      </c>
      <c r="Q5" s="5">
        <v>12</v>
      </c>
      <c r="R5" s="6">
        <f t="shared" si="2"/>
        <v>0</v>
      </c>
      <c r="S5" s="5">
        <v>0</v>
      </c>
      <c r="T5" s="6">
        <f t="shared" si="3"/>
        <v>0</v>
      </c>
      <c r="U5" s="5">
        <v>0</v>
      </c>
      <c r="V5" s="6">
        <f t="shared" si="4"/>
        <v>0</v>
      </c>
      <c r="W5" s="5">
        <v>0</v>
      </c>
      <c r="X5" s="6">
        <f t="shared" si="5"/>
        <v>0</v>
      </c>
      <c r="Y5" s="5">
        <v>0</v>
      </c>
      <c r="Z5" s="6">
        <f t="shared" si="6"/>
        <v>0</v>
      </c>
      <c r="AA5" s="5">
        <v>0</v>
      </c>
      <c r="AB5" s="6">
        <f t="shared" si="7"/>
        <v>0</v>
      </c>
      <c r="AC5" s="5">
        <v>0</v>
      </c>
      <c r="AD5" s="6">
        <f t="shared" si="8"/>
        <v>0</v>
      </c>
      <c r="AE5">
        <v>0</v>
      </c>
      <c r="AF5" s="23">
        <f t="shared" si="9"/>
        <v>0</v>
      </c>
      <c r="AG5" s="34"/>
      <c r="AH5" s="23">
        <f t="shared" ref="AH5:AH44" si="13">$L5*$AG5</f>
        <v>0</v>
      </c>
      <c r="AI5" s="25">
        <v>0</v>
      </c>
      <c r="AJ5" s="23">
        <f t="shared" ref="AJ5:AJ6" si="14">$L5*$AI5</f>
        <v>0</v>
      </c>
      <c r="AK5">
        <v>0</v>
      </c>
      <c r="AL5" s="6">
        <f t="shared" si="10"/>
        <v>0</v>
      </c>
      <c r="AM5">
        <v>0</v>
      </c>
      <c r="AN5" s="6">
        <f>$L5*$AM5</f>
        <v>0</v>
      </c>
      <c r="AO5">
        <v>0</v>
      </c>
      <c r="AP5" s="6">
        <f>$L5*$AM5</f>
        <v>0</v>
      </c>
      <c r="AR5" s="37">
        <f t="shared" ref="AR5:AR44" si="15">$L5*$AQ5</f>
        <v>0</v>
      </c>
    </row>
    <row r="6" spans="2:44" x14ac:dyDescent="0.25">
      <c r="B6" t="s">
        <v>3</v>
      </c>
      <c r="C6" s="28">
        <v>48</v>
      </c>
      <c r="D6" s="28">
        <v>1.0079</v>
      </c>
      <c r="E6" s="28">
        <f>C6*D6</f>
        <v>48.379199999999997</v>
      </c>
      <c r="F6" s="29">
        <f t="shared" si="0"/>
        <v>4.9091029749574782</v>
      </c>
      <c r="G6" s="28">
        <f>G32</f>
        <v>4.5350000000000001</v>
      </c>
      <c r="H6" s="28">
        <f t="shared" si="11"/>
        <v>0.37410297495747802</v>
      </c>
      <c r="I6" s="28">
        <f>(H6/F6)*100</f>
        <v>7.6205974261666087</v>
      </c>
      <c r="J6" t="s">
        <v>30</v>
      </c>
      <c r="K6" s="31" t="s">
        <v>79</v>
      </c>
      <c r="L6" s="3">
        <v>0</v>
      </c>
      <c r="M6" s="3">
        <v>14</v>
      </c>
      <c r="N6" s="6">
        <f t="shared" si="12"/>
        <v>0</v>
      </c>
      <c r="O6" s="3">
        <v>2</v>
      </c>
      <c r="P6" s="6">
        <f t="shared" si="1"/>
        <v>0</v>
      </c>
      <c r="Q6" s="3">
        <v>16</v>
      </c>
      <c r="R6" s="6">
        <f t="shared" si="2"/>
        <v>0</v>
      </c>
      <c r="S6" s="3">
        <v>0</v>
      </c>
      <c r="T6" s="6">
        <f t="shared" si="3"/>
        <v>0</v>
      </c>
      <c r="U6" s="3">
        <v>0</v>
      </c>
      <c r="V6" s="6">
        <f t="shared" si="4"/>
        <v>0</v>
      </c>
      <c r="W6" s="3">
        <v>0</v>
      </c>
      <c r="X6" s="6">
        <f t="shared" si="5"/>
        <v>0</v>
      </c>
      <c r="Y6" s="3">
        <v>0</v>
      </c>
      <c r="Z6" s="6">
        <f t="shared" si="6"/>
        <v>0</v>
      </c>
      <c r="AA6" s="3">
        <v>0</v>
      </c>
      <c r="AB6" s="6">
        <f t="shared" si="7"/>
        <v>0</v>
      </c>
      <c r="AC6" s="3">
        <v>0</v>
      </c>
      <c r="AD6" s="6">
        <f t="shared" si="8"/>
        <v>0</v>
      </c>
      <c r="AE6" s="3">
        <v>0</v>
      </c>
      <c r="AF6" s="23">
        <f t="shared" si="9"/>
        <v>0</v>
      </c>
      <c r="AG6" s="35"/>
      <c r="AH6" s="23">
        <f t="shared" si="13"/>
        <v>0</v>
      </c>
      <c r="AI6">
        <v>0</v>
      </c>
      <c r="AJ6" s="23">
        <f t="shared" si="14"/>
        <v>0</v>
      </c>
      <c r="AK6">
        <v>0</v>
      </c>
      <c r="AL6" s="6">
        <f t="shared" si="10"/>
        <v>0</v>
      </c>
      <c r="AM6">
        <v>0</v>
      </c>
      <c r="AN6" s="6">
        <f>$L6*$AM6</f>
        <v>0</v>
      </c>
      <c r="AO6">
        <v>0</v>
      </c>
      <c r="AP6" s="6">
        <f>$L6*$AM6</f>
        <v>0</v>
      </c>
      <c r="AR6" s="37">
        <f t="shared" si="15"/>
        <v>0</v>
      </c>
    </row>
    <row r="7" spans="2:44" x14ac:dyDescent="0.25">
      <c r="B7" t="s">
        <v>2</v>
      </c>
      <c r="C7" s="28">
        <f>T45</f>
        <v>0</v>
      </c>
      <c r="D7" s="28">
        <v>15.9994</v>
      </c>
      <c r="E7" s="28">
        <f t="shared" ref="E7:E19" si="16">C7*D7</f>
        <v>0</v>
      </c>
      <c r="F7" s="30">
        <f t="shared" si="0"/>
        <v>0</v>
      </c>
      <c r="G7" s="28">
        <v>0</v>
      </c>
      <c r="H7" s="28">
        <f t="shared" si="11"/>
        <v>0</v>
      </c>
      <c r="I7" s="28"/>
      <c r="J7" t="s">
        <v>39</v>
      </c>
      <c r="K7" s="4" t="s">
        <v>5</v>
      </c>
      <c r="L7" s="5">
        <v>0</v>
      </c>
      <c r="M7" s="5">
        <v>12</v>
      </c>
      <c r="N7" s="6">
        <f t="shared" ref="N7:N35" si="17">L7*M7</f>
        <v>0</v>
      </c>
      <c r="O7" s="5">
        <v>2</v>
      </c>
      <c r="P7" s="6">
        <f t="shared" ref="P7:P34" si="18">$L7*$O7</f>
        <v>0</v>
      </c>
      <c r="Q7" s="5">
        <v>8</v>
      </c>
      <c r="R7" s="6">
        <f t="shared" ref="R7:R34" si="19">$L7*$Q7</f>
        <v>0</v>
      </c>
      <c r="S7" s="5">
        <v>4</v>
      </c>
      <c r="T7" s="6">
        <f t="shared" ref="T7:T34" si="20">$L7*$S7</f>
        <v>0</v>
      </c>
      <c r="U7" s="5">
        <v>0</v>
      </c>
      <c r="V7" s="6">
        <f t="shared" ref="V7:V34" si="21">$L7*$U7</f>
        <v>0</v>
      </c>
      <c r="W7" s="5">
        <v>0</v>
      </c>
      <c r="X7" s="6">
        <f t="shared" ref="X7:X34" si="22">$L7*$W7</f>
        <v>0</v>
      </c>
      <c r="Y7" s="5">
        <v>0</v>
      </c>
      <c r="Z7" s="6">
        <f t="shared" ref="Z7:Z34" si="23">$L7*$Y7</f>
        <v>0</v>
      </c>
      <c r="AA7" s="5">
        <v>0</v>
      </c>
      <c r="AB7" s="6">
        <f t="shared" ref="AB7:AB34" si="24">$L7*$AA7</f>
        <v>0</v>
      </c>
      <c r="AC7" s="5">
        <v>0</v>
      </c>
      <c r="AD7" s="6">
        <f t="shared" ref="AD7:AD34" si="25">$L7*$AC7</f>
        <v>0</v>
      </c>
      <c r="AE7">
        <v>0</v>
      </c>
      <c r="AF7" s="23">
        <f t="shared" ref="AF7:AF34" si="26">$L7*$AE7</f>
        <v>0</v>
      </c>
      <c r="AG7" s="34"/>
      <c r="AH7" s="23">
        <f t="shared" si="13"/>
        <v>0</v>
      </c>
      <c r="AI7" s="25">
        <v>0</v>
      </c>
      <c r="AJ7" s="23">
        <f t="shared" ref="AJ7:AJ34" si="27">$L7*$AI7</f>
        <v>0</v>
      </c>
      <c r="AK7">
        <v>0</v>
      </c>
      <c r="AL7" s="6">
        <f t="shared" ref="AL7:AL34" si="28">$L7*$AE7</f>
        <v>0</v>
      </c>
      <c r="AM7">
        <v>0</v>
      </c>
      <c r="AN7" s="6">
        <f t="shared" ref="AN7:AN34" si="29">$L7*$AM7</f>
        <v>0</v>
      </c>
      <c r="AO7">
        <v>0</v>
      </c>
      <c r="AP7" s="6">
        <f t="shared" ref="AP7:AP33" si="30">$L7*$AM7</f>
        <v>0</v>
      </c>
      <c r="AR7" s="37">
        <f t="shared" si="15"/>
        <v>0</v>
      </c>
    </row>
    <row r="8" spans="2:44" x14ac:dyDescent="0.25">
      <c r="B8" t="s">
        <v>4</v>
      </c>
      <c r="C8" s="28">
        <f>V45</f>
        <v>0</v>
      </c>
      <c r="D8" s="28">
        <v>55.847000000000001</v>
      </c>
      <c r="E8" s="28">
        <f t="shared" si="16"/>
        <v>0</v>
      </c>
      <c r="F8" s="28">
        <f t="shared" si="0"/>
        <v>0</v>
      </c>
      <c r="G8" s="28">
        <v>0</v>
      </c>
      <c r="H8" s="28">
        <f t="shared" si="11"/>
        <v>0</v>
      </c>
      <c r="I8" s="28"/>
      <c r="J8" t="s">
        <v>43</v>
      </c>
      <c r="K8" s="4" t="s">
        <v>8</v>
      </c>
      <c r="L8" s="5"/>
      <c r="M8" s="5">
        <v>16</v>
      </c>
      <c r="N8" s="6">
        <f t="shared" si="17"/>
        <v>0</v>
      </c>
      <c r="O8" s="5">
        <v>2</v>
      </c>
      <c r="P8" s="6">
        <f t="shared" si="18"/>
        <v>0</v>
      </c>
      <c r="Q8" s="5">
        <v>16</v>
      </c>
      <c r="R8" s="6">
        <f t="shared" si="19"/>
        <v>0</v>
      </c>
      <c r="S8" s="5">
        <v>4</v>
      </c>
      <c r="T8" s="6">
        <f t="shared" si="20"/>
        <v>0</v>
      </c>
      <c r="U8" s="5">
        <v>0</v>
      </c>
      <c r="V8" s="6">
        <f t="shared" si="21"/>
        <v>0</v>
      </c>
      <c r="W8" s="5">
        <v>0</v>
      </c>
      <c r="X8" s="6">
        <f t="shared" si="22"/>
        <v>0</v>
      </c>
      <c r="Y8" s="5">
        <v>0</v>
      </c>
      <c r="Z8" s="6">
        <f t="shared" si="23"/>
        <v>0</v>
      </c>
      <c r="AA8" s="5">
        <v>0</v>
      </c>
      <c r="AB8" s="6">
        <f t="shared" si="24"/>
        <v>0</v>
      </c>
      <c r="AC8" s="5">
        <v>0</v>
      </c>
      <c r="AD8" s="6">
        <f t="shared" si="25"/>
        <v>0</v>
      </c>
      <c r="AE8">
        <v>0</v>
      </c>
      <c r="AF8" s="23">
        <f t="shared" si="26"/>
        <v>0</v>
      </c>
      <c r="AG8" s="34"/>
      <c r="AH8" s="23">
        <f t="shared" si="13"/>
        <v>0</v>
      </c>
      <c r="AI8" s="25">
        <v>0</v>
      </c>
      <c r="AJ8" s="23">
        <f t="shared" si="27"/>
        <v>0</v>
      </c>
      <c r="AK8">
        <v>0</v>
      </c>
      <c r="AL8" s="6">
        <f t="shared" si="28"/>
        <v>0</v>
      </c>
      <c r="AM8">
        <v>0</v>
      </c>
      <c r="AN8" s="6">
        <f t="shared" si="29"/>
        <v>0</v>
      </c>
      <c r="AO8">
        <v>0</v>
      </c>
      <c r="AP8" s="6">
        <f t="shared" si="30"/>
        <v>0</v>
      </c>
      <c r="AR8" s="37">
        <f t="shared" si="15"/>
        <v>0</v>
      </c>
    </row>
    <row r="9" spans="2:44" x14ac:dyDescent="0.25">
      <c r="B9" t="s">
        <v>9</v>
      </c>
      <c r="C9" s="28">
        <f>X45</f>
        <v>0</v>
      </c>
      <c r="D9" s="28">
        <v>35.453000000000003</v>
      </c>
      <c r="E9" s="28">
        <f t="shared" si="16"/>
        <v>0</v>
      </c>
      <c r="F9" s="28">
        <f t="shared" si="0"/>
        <v>0</v>
      </c>
      <c r="G9" s="28">
        <v>0</v>
      </c>
      <c r="H9" s="28">
        <f t="shared" si="11"/>
        <v>0</v>
      </c>
      <c r="I9" s="28"/>
      <c r="J9" t="s">
        <v>68</v>
      </c>
      <c r="K9" s="4" t="s">
        <v>40</v>
      </c>
      <c r="L9" s="5">
        <v>3</v>
      </c>
      <c r="M9" s="5">
        <v>12</v>
      </c>
      <c r="N9" s="6">
        <f t="shared" si="17"/>
        <v>36</v>
      </c>
      <c r="O9" s="5">
        <v>2</v>
      </c>
      <c r="P9" s="6">
        <f t="shared" si="18"/>
        <v>6</v>
      </c>
      <c r="Q9" s="5">
        <v>8</v>
      </c>
      <c r="R9" s="6">
        <f t="shared" si="19"/>
        <v>24</v>
      </c>
      <c r="S9" s="5">
        <v>0</v>
      </c>
      <c r="T9" s="6">
        <f t="shared" si="20"/>
        <v>0</v>
      </c>
      <c r="U9" s="5">
        <v>0</v>
      </c>
      <c r="V9" s="6">
        <f t="shared" si="21"/>
        <v>0</v>
      </c>
      <c r="W9" s="5">
        <v>0</v>
      </c>
      <c r="X9" s="6">
        <f t="shared" si="22"/>
        <v>0</v>
      </c>
      <c r="Y9" s="5">
        <v>0</v>
      </c>
      <c r="Z9" s="6">
        <f t="shared" si="23"/>
        <v>0</v>
      </c>
      <c r="AA9" s="5">
        <v>0</v>
      </c>
      <c r="AB9" s="6">
        <f t="shared" si="24"/>
        <v>0</v>
      </c>
      <c r="AC9" s="5">
        <v>0</v>
      </c>
      <c r="AD9" s="6">
        <f t="shared" si="25"/>
        <v>0</v>
      </c>
      <c r="AE9">
        <v>0</v>
      </c>
      <c r="AF9" s="23">
        <f t="shared" si="26"/>
        <v>0</v>
      </c>
      <c r="AG9" s="34"/>
      <c r="AH9" s="23">
        <f t="shared" si="13"/>
        <v>0</v>
      </c>
      <c r="AI9" s="25">
        <v>0</v>
      </c>
      <c r="AJ9" s="23">
        <f t="shared" si="27"/>
        <v>0</v>
      </c>
      <c r="AK9">
        <v>0</v>
      </c>
      <c r="AL9" s="6">
        <f t="shared" si="28"/>
        <v>0</v>
      </c>
      <c r="AM9">
        <v>0</v>
      </c>
      <c r="AN9" s="6">
        <f t="shared" si="29"/>
        <v>0</v>
      </c>
      <c r="AO9">
        <v>0</v>
      </c>
      <c r="AP9" s="6">
        <f t="shared" si="30"/>
        <v>0</v>
      </c>
      <c r="AR9" s="37">
        <f t="shared" si="15"/>
        <v>0</v>
      </c>
    </row>
    <row r="10" spans="2:44" x14ac:dyDescent="0.25">
      <c r="B10" t="s">
        <v>10</v>
      </c>
      <c r="C10" s="28">
        <f>Z45</f>
        <v>2</v>
      </c>
      <c r="D10" s="28">
        <v>30.973800000000001</v>
      </c>
      <c r="E10" s="28">
        <f t="shared" si="16"/>
        <v>61.947600000000001</v>
      </c>
      <c r="F10" s="28">
        <f t="shared" si="0"/>
        <v>6.2859069073377789</v>
      </c>
      <c r="G10" s="28">
        <v>0</v>
      </c>
      <c r="H10" s="28">
        <f t="shared" si="11"/>
        <v>6.2859069073377789</v>
      </c>
      <c r="I10" s="28"/>
      <c r="J10" t="s">
        <v>42</v>
      </c>
      <c r="K10" s="4" t="s">
        <v>67</v>
      </c>
      <c r="L10" s="5"/>
      <c r="M10" s="5">
        <v>14</v>
      </c>
      <c r="N10" s="6">
        <f t="shared" si="17"/>
        <v>0</v>
      </c>
      <c r="O10" s="5">
        <v>2</v>
      </c>
      <c r="P10" s="6">
        <f t="shared" si="18"/>
        <v>0</v>
      </c>
      <c r="Q10" s="5">
        <v>12</v>
      </c>
      <c r="R10" s="6">
        <f t="shared" si="19"/>
        <v>0</v>
      </c>
      <c r="S10" s="5">
        <v>0</v>
      </c>
      <c r="T10" s="6">
        <f t="shared" si="20"/>
        <v>0</v>
      </c>
      <c r="U10" s="5">
        <v>0</v>
      </c>
      <c r="V10" s="6">
        <f t="shared" si="21"/>
        <v>0</v>
      </c>
      <c r="W10" s="5">
        <v>0</v>
      </c>
      <c r="X10" s="6">
        <f t="shared" si="22"/>
        <v>0</v>
      </c>
      <c r="Y10" s="5">
        <v>0</v>
      </c>
      <c r="Z10" s="6">
        <f t="shared" si="23"/>
        <v>0</v>
      </c>
      <c r="AA10" s="5">
        <v>0</v>
      </c>
      <c r="AB10" s="6">
        <f t="shared" si="24"/>
        <v>0</v>
      </c>
      <c r="AC10" s="5">
        <v>0</v>
      </c>
      <c r="AD10" s="6">
        <f t="shared" si="25"/>
        <v>0</v>
      </c>
      <c r="AE10">
        <v>0</v>
      </c>
      <c r="AF10" s="23">
        <f t="shared" si="26"/>
        <v>0</v>
      </c>
      <c r="AG10" s="34"/>
      <c r="AH10" s="23">
        <f t="shared" si="13"/>
        <v>0</v>
      </c>
      <c r="AI10" s="25">
        <v>0</v>
      </c>
      <c r="AJ10" s="23">
        <f t="shared" si="27"/>
        <v>0</v>
      </c>
      <c r="AK10">
        <v>0</v>
      </c>
      <c r="AL10" s="6">
        <f t="shared" si="28"/>
        <v>0</v>
      </c>
      <c r="AM10">
        <v>0</v>
      </c>
      <c r="AN10" s="6">
        <f t="shared" si="29"/>
        <v>0</v>
      </c>
      <c r="AO10">
        <v>0</v>
      </c>
      <c r="AP10" s="6">
        <f t="shared" si="30"/>
        <v>0</v>
      </c>
      <c r="AR10" s="37">
        <f t="shared" si="15"/>
        <v>0</v>
      </c>
    </row>
    <row r="11" spans="2:44" x14ac:dyDescent="0.25">
      <c r="B11" t="s">
        <v>11</v>
      </c>
      <c r="C11" s="28">
        <f>AB45</f>
        <v>12</v>
      </c>
      <c r="D11" s="28">
        <v>18.9984</v>
      </c>
      <c r="E11" s="28">
        <f t="shared" si="16"/>
        <v>227.98079999999999</v>
      </c>
      <c r="F11" s="28">
        <f t="shared" si="0"/>
        <v>23.13352067651358</v>
      </c>
      <c r="G11" s="28">
        <v>0</v>
      </c>
      <c r="H11" s="28">
        <f t="shared" si="11"/>
        <v>23.13352067651358</v>
      </c>
      <c r="I11" s="28"/>
      <c r="J11" t="s">
        <v>52</v>
      </c>
      <c r="K11" s="4" t="s">
        <v>41</v>
      </c>
      <c r="L11" s="5"/>
      <c r="M11" s="5">
        <v>15</v>
      </c>
      <c r="N11" s="6">
        <f t="shared" si="17"/>
        <v>0</v>
      </c>
      <c r="O11" s="5">
        <v>3</v>
      </c>
      <c r="P11" s="6">
        <f t="shared" si="18"/>
        <v>0</v>
      </c>
      <c r="Q11" s="5">
        <v>11</v>
      </c>
      <c r="R11" s="6">
        <f t="shared" si="19"/>
        <v>0</v>
      </c>
      <c r="S11" s="5">
        <v>0</v>
      </c>
      <c r="T11" s="6">
        <f t="shared" si="20"/>
        <v>0</v>
      </c>
      <c r="U11" s="5">
        <v>0</v>
      </c>
      <c r="V11" s="6">
        <f t="shared" si="21"/>
        <v>0</v>
      </c>
      <c r="W11" s="5">
        <v>0</v>
      </c>
      <c r="X11" s="6">
        <f t="shared" si="22"/>
        <v>0</v>
      </c>
      <c r="Y11" s="5">
        <v>0</v>
      </c>
      <c r="Z11" s="6">
        <f t="shared" si="23"/>
        <v>0</v>
      </c>
      <c r="AA11" s="5">
        <v>0</v>
      </c>
      <c r="AB11" s="6">
        <f t="shared" si="24"/>
        <v>0</v>
      </c>
      <c r="AC11" s="5">
        <v>0</v>
      </c>
      <c r="AD11" s="6">
        <f t="shared" si="25"/>
        <v>0</v>
      </c>
      <c r="AE11">
        <v>0</v>
      </c>
      <c r="AF11" s="23">
        <f t="shared" si="26"/>
        <v>0</v>
      </c>
      <c r="AG11" s="34"/>
      <c r="AH11" s="23">
        <f t="shared" si="13"/>
        <v>0</v>
      </c>
      <c r="AI11" s="25">
        <v>0</v>
      </c>
      <c r="AJ11" s="23">
        <f t="shared" si="27"/>
        <v>0</v>
      </c>
      <c r="AK11">
        <v>0</v>
      </c>
      <c r="AL11" s="6">
        <f t="shared" si="28"/>
        <v>0</v>
      </c>
      <c r="AM11">
        <v>0</v>
      </c>
      <c r="AN11" s="6">
        <f t="shared" si="29"/>
        <v>0</v>
      </c>
      <c r="AO11">
        <v>0</v>
      </c>
      <c r="AP11" s="6">
        <f t="shared" si="30"/>
        <v>0</v>
      </c>
      <c r="AR11" s="37">
        <f t="shared" si="15"/>
        <v>0</v>
      </c>
    </row>
    <row r="12" spans="2:44" x14ac:dyDescent="0.25">
      <c r="B12" t="s">
        <v>7</v>
      </c>
      <c r="C12" s="28">
        <f>AP45</f>
        <v>0</v>
      </c>
      <c r="D12" s="28">
        <v>32.07</v>
      </c>
      <c r="E12" s="28">
        <f t="shared" si="16"/>
        <v>0</v>
      </c>
      <c r="F12" s="28">
        <f t="shared" si="0"/>
        <v>0</v>
      </c>
      <c r="G12" s="28">
        <v>0</v>
      </c>
      <c r="H12" s="28">
        <f t="shared" si="11"/>
        <v>0</v>
      </c>
      <c r="I12" s="28"/>
      <c r="J12" s="21" t="s">
        <v>54</v>
      </c>
      <c r="K12" s="4" t="s">
        <v>50</v>
      </c>
      <c r="L12" s="5"/>
      <c r="M12" s="5">
        <v>24</v>
      </c>
      <c r="N12" s="6">
        <f t="shared" si="17"/>
        <v>0</v>
      </c>
      <c r="O12" s="5">
        <v>7</v>
      </c>
      <c r="P12" s="6">
        <f t="shared" si="18"/>
        <v>0</v>
      </c>
      <c r="Q12" s="5">
        <v>27</v>
      </c>
      <c r="R12" s="6">
        <f t="shared" si="19"/>
        <v>0</v>
      </c>
      <c r="S12" s="5">
        <v>0</v>
      </c>
      <c r="T12" s="6">
        <f t="shared" si="20"/>
        <v>0</v>
      </c>
      <c r="U12" s="5">
        <v>0</v>
      </c>
      <c r="V12" s="6">
        <f t="shared" si="21"/>
        <v>0</v>
      </c>
      <c r="W12" s="5">
        <v>0</v>
      </c>
      <c r="X12" s="6">
        <f t="shared" si="22"/>
        <v>0</v>
      </c>
      <c r="Y12" s="5">
        <v>0</v>
      </c>
      <c r="Z12" s="6">
        <f t="shared" si="23"/>
        <v>0</v>
      </c>
      <c r="AA12" s="5">
        <v>0</v>
      </c>
      <c r="AB12" s="6">
        <f t="shared" si="24"/>
        <v>0</v>
      </c>
      <c r="AC12" s="5">
        <v>0</v>
      </c>
      <c r="AD12" s="6">
        <f t="shared" si="25"/>
        <v>0</v>
      </c>
      <c r="AE12">
        <v>0</v>
      </c>
      <c r="AF12" s="23">
        <f t="shared" si="26"/>
        <v>0</v>
      </c>
      <c r="AG12" s="34"/>
      <c r="AH12" s="23">
        <f t="shared" si="13"/>
        <v>0</v>
      </c>
      <c r="AI12" s="25">
        <v>0</v>
      </c>
      <c r="AJ12" s="23">
        <f t="shared" si="27"/>
        <v>0</v>
      </c>
      <c r="AK12">
        <v>0</v>
      </c>
      <c r="AL12" s="6">
        <f t="shared" si="28"/>
        <v>0</v>
      </c>
      <c r="AM12">
        <v>0</v>
      </c>
      <c r="AN12" s="6">
        <f t="shared" si="29"/>
        <v>0</v>
      </c>
      <c r="AO12">
        <v>0</v>
      </c>
      <c r="AP12" s="6">
        <f t="shared" si="30"/>
        <v>0</v>
      </c>
      <c r="AR12" s="37">
        <f t="shared" si="15"/>
        <v>0</v>
      </c>
    </row>
    <row r="13" spans="2:44" x14ac:dyDescent="0.25">
      <c r="B13" t="s">
        <v>14</v>
      </c>
      <c r="C13" s="28">
        <f>AF45</f>
        <v>0</v>
      </c>
      <c r="D13" s="28">
        <v>39.098300000000002</v>
      </c>
      <c r="E13" s="28">
        <f t="shared" si="16"/>
        <v>0</v>
      </c>
      <c r="F13" s="28">
        <f t="shared" si="0"/>
        <v>0</v>
      </c>
      <c r="G13" s="28">
        <v>0</v>
      </c>
      <c r="H13" s="28">
        <f t="shared" si="11"/>
        <v>0</v>
      </c>
      <c r="I13" s="28"/>
      <c r="K13" s="4" t="s">
        <v>51</v>
      </c>
      <c r="L13" s="5"/>
      <c r="M13" s="5">
        <v>27</v>
      </c>
      <c r="N13" s="6">
        <f t="shared" si="17"/>
        <v>0</v>
      </c>
      <c r="O13" s="5">
        <v>7</v>
      </c>
      <c r="P13" s="6">
        <f t="shared" si="18"/>
        <v>0</v>
      </c>
      <c r="Q13" s="5">
        <v>33</v>
      </c>
      <c r="R13" s="6">
        <f t="shared" si="19"/>
        <v>0</v>
      </c>
      <c r="S13" s="5">
        <v>0</v>
      </c>
      <c r="T13" s="6">
        <f t="shared" si="20"/>
        <v>0</v>
      </c>
      <c r="U13" s="5">
        <v>0</v>
      </c>
      <c r="V13" s="6">
        <f t="shared" si="21"/>
        <v>0</v>
      </c>
      <c r="W13" s="5">
        <v>0</v>
      </c>
      <c r="X13" s="6">
        <f t="shared" si="22"/>
        <v>0</v>
      </c>
      <c r="Y13" s="5">
        <v>0</v>
      </c>
      <c r="Z13" s="6">
        <f t="shared" si="23"/>
        <v>0</v>
      </c>
      <c r="AA13" s="5">
        <v>0</v>
      </c>
      <c r="AB13" s="6">
        <f t="shared" si="24"/>
        <v>0</v>
      </c>
      <c r="AC13" s="5">
        <v>0</v>
      </c>
      <c r="AD13" s="6">
        <f t="shared" si="25"/>
        <v>0</v>
      </c>
      <c r="AE13">
        <v>0</v>
      </c>
      <c r="AF13" s="23">
        <f t="shared" si="26"/>
        <v>0</v>
      </c>
      <c r="AG13" s="34"/>
      <c r="AH13" s="23">
        <f t="shared" si="13"/>
        <v>0</v>
      </c>
      <c r="AI13" s="25">
        <v>0</v>
      </c>
      <c r="AJ13" s="23">
        <f t="shared" si="27"/>
        <v>0</v>
      </c>
      <c r="AK13">
        <v>0</v>
      </c>
      <c r="AL13" s="6">
        <f t="shared" si="28"/>
        <v>0</v>
      </c>
      <c r="AM13">
        <v>0</v>
      </c>
      <c r="AN13" s="6">
        <f t="shared" si="29"/>
        <v>0</v>
      </c>
      <c r="AO13">
        <v>0</v>
      </c>
      <c r="AP13" s="6">
        <f t="shared" si="30"/>
        <v>0</v>
      </c>
      <c r="AR13" s="37">
        <f t="shared" si="15"/>
        <v>0</v>
      </c>
    </row>
    <row r="14" spans="2:44" x14ac:dyDescent="0.25">
      <c r="B14" t="s">
        <v>13</v>
      </c>
      <c r="C14" s="28">
        <f>AL45</f>
        <v>0</v>
      </c>
      <c r="D14" s="28">
        <v>51.996000000000002</v>
      </c>
      <c r="E14" s="28">
        <f t="shared" si="16"/>
        <v>0</v>
      </c>
      <c r="F14" s="28">
        <f t="shared" si="0"/>
        <v>0</v>
      </c>
      <c r="G14" s="28">
        <v>0</v>
      </c>
      <c r="H14" s="28">
        <f>F14-G14</f>
        <v>0</v>
      </c>
      <c r="I14" s="28"/>
      <c r="J14" t="s">
        <v>55</v>
      </c>
      <c r="K14" s="4" t="s">
        <v>92</v>
      </c>
      <c r="L14" s="5">
        <v>0</v>
      </c>
      <c r="M14" s="5">
        <v>28</v>
      </c>
      <c r="N14" s="6">
        <f t="shared" ref="N14" si="31">L14*M14</f>
        <v>0</v>
      </c>
      <c r="O14" s="5"/>
      <c r="P14" s="6">
        <f t="shared" si="18"/>
        <v>0</v>
      </c>
      <c r="Q14" s="5"/>
      <c r="R14" s="6">
        <f t="shared" si="19"/>
        <v>0</v>
      </c>
      <c r="S14" s="5"/>
      <c r="T14" s="6">
        <f t="shared" si="20"/>
        <v>0</v>
      </c>
      <c r="U14" s="5"/>
      <c r="V14" s="6">
        <f t="shared" si="21"/>
        <v>0</v>
      </c>
      <c r="W14" s="5"/>
      <c r="X14" s="6">
        <f t="shared" si="22"/>
        <v>0</v>
      </c>
      <c r="Y14" s="5"/>
      <c r="Z14" s="6">
        <f t="shared" si="23"/>
        <v>0</v>
      </c>
      <c r="AA14" s="5"/>
      <c r="AB14" s="6">
        <f t="shared" si="24"/>
        <v>0</v>
      </c>
      <c r="AC14" s="5"/>
      <c r="AD14" s="6">
        <f t="shared" si="25"/>
        <v>0</v>
      </c>
      <c r="AE14"/>
      <c r="AF14" s="23">
        <f t="shared" si="26"/>
        <v>0</v>
      </c>
      <c r="AG14" s="34"/>
      <c r="AH14" s="23">
        <f t="shared" si="13"/>
        <v>0</v>
      </c>
      <c r="AI14" s="25"/>
      <c r="AJ14" s="23">
        <f t="shared" si="27"/>
        <v>0</v>
      </c>
      <c r="AL14" s="6">
        <f t="shared" si="28"/>
        <v>0</v>
      </c>
      <c r="AN14" s="6">
        <f t="shared" si="29"/>
        <v>0</v>
      </c>
      <c r="AP14" s="6">
        <f t="shared" si="30"/>
        <v>0</v>
      </c>
      <c r="AR14" s="37">
        <f t="shared" si="15"/>
        <v>0</v>
      </c>
    </row>
    <row r="15" spans="2:44" x14ac:dyDescent="0.25">
      <c r="B15" t="s">
        <v>62</v>
      </c>
      <c r="C15" s="28">
        <v>0</v>
      </c>
      <c r="D15" s="28">
        <v>101.07</v>
      </c>
      <c r="E15" s="28">
        <f t="shared" si="16"/>
        <v>0</v>
      </c>
      <c r="F15" s="28">
        <f t="shared" si="0"/>
        <v>0</v>
      </c>
      <c r="G15" s="28">
        <v>0</v>
      </c>
      <c r="H15" s="28">
        <f>F15-G15</f>
        <v>0</v>
      </c>
      <c r="I15" s="28"/>
      <c r="K15" s="27" t="s">
        <v>76</v>
      </c>
      <c r="L15" s="5">
        <v>0</v>
      </c>
      <c r="M15" s="5">
        <v>23</v>
      </c>
      <c r="N15" s="6">
        <f t="shared" si="17"/>
        <v>0</v>
      </c>
      <c r="O15" s="5">
        <v>3</v>
      </c>
      <c r="P15" s="6">
        <f t="shared" si="18"/>
        <v>0</v>
      </c>
      <c r="Q15" s="5">
        <v>27</v>
      </c>
      <c r="R15" s="6">
        <f t="shared" si="19"/>
        <v>0</v>
      </c>
      <c r="S15" s="5"/>
      <c r="T15" s="6">
        <f t="shared" si="20"/>
        <v>0</v>
      </c>
      <c r="U15" s="5"/>
      <c r="V15" s="6">
        <f t="shared" si="21"/>
        <v>0</v>
      </c>
      <c r="W15" s="5"/>
      <c r="X15" s="6">
        <f t="shared" si="22"/>
        <v>0</v>
      </c>
      <c r="Y15" s="5"/>
      <c r="Z15" s="6">
        <f t="shared" si="23"/>
        <v>0</v>
      </c>
      <c r="AA15" s="5"/>
      <c r="AB15" s="6">
        <f t="shared" si="24"/>
        <v>0</v>
      </c>
      <c r="AC15" s="5"/>
      <c r="AD15" s="6">
        <f t="shared" si="25"/>
        <v>0</v>
      </c>
      <c r="AE15"/>
      <c r="AF15" s="23">
        <f t="shared" si="26"/>
        <v>0</v>
      </c>
      <c r="AG15" s="34"/>
      <c r="AH15" s="23">
        <f t="shared" si="13"/>
        <v>0</v>
      </c>
      <c r="AI15" s="25"/>
      <c r="AJ15" s="23">
        <f t="shared" si="27"/>
        <v>0</v>
      </c>
      <c r="AL15" s="6">
        <f t="shared" si="28"/>
        <v>0</v>
      </c>
      <c r="AN15" s="6">
        <f t="shared" si="29"/>
        <v>0</v>
      </c>
      <c r="AP15" s="6">
        <f t="shared" si="30"/>
        <v>0</v>
      </c>
      <c r="AR15" s="37">
        <f t="shared" si="15"/>
        <v>0</v>
      </c>
    </row>
    <row r="16" spans="2:44" x14ac:dyDescent="0.25">
      <c r="B16" t="s">
        <v>65</v>
      </c>
      <c r="C16" s="28">
        <f>AJ45</f>
        <v>0</v>
      </c>
      <c r="D16" s="28">
        <v>22.989799999999999</v>
      </c>
      <c r="E16" s="28">
        <f t="shared" si="16"/>
        <v>0</v>
      </c>
      <c r="F16" s="28">
        <f t="shared" si="0"/>
        <v>0</v>
      </c>
      <c r="G16" s="28">
        <v>0</v>
      </c>
      <c r="H16" s="28">
        <f>F16-G16</f>
        <v>0</v>
      </c>
      <c r="I16" s="28"/>
      <c r="K16" s="4" t="s">
        <v>56</v>
      </c>
      <c r="L16" s="5"/>
      <c r="M16" s="5">
        <v>1</v>
      </c>
      <c r="N16" s="6">
        <f t="shared" si="17"/>
        <v>0</v>
      </c>
      <c r="O16" s="5">
        <v>1</v>
      </c>
      <c r="P16" s="6">
        <f t="shared" si="18"/>
        <v>0</v>
      </c>
      <c r="Q16" s="5">
        <v>0</v>
      </c>
      <c r="R16" s="6">
        <f t="shared" si="19"/>
        <v>0</v>
      </c>
      <c r="S16" s="5">
        <v>0</v>
      </c>
      <c r="T16" s="6">
        <f t="shared" si="20"/>
        <v>0</v>
      </c>
      <c r="U16" s="5">
        <v>0</v>
      </c>
      <c r="V16" s="6">
        <f t="shared" si="21"/>
        <v>0</v>
      </c>
      <c r="W16" s="5">
        <v>0</v>
      </c>
      <c r="X16" s="6">
        <f t="shared" si="22"/>
        <v>0</v>
      </c>
      <c r="Y16" s="5">
        <v>0</v>
      </c>
      <c r="Z16" s="6">
        <f t="shared" si="23"/>
        <v>0</v>
      </c>
      <c r="AA16" s="5">
        <v>0</v>
      </c>
      <c r="AB16" s="6">
        <f t="shared" si="24"/>
        <v>0</v>
      </c>
      <c r="AC16" s="5">
        <v>0</v>
      </c>
      <c r="AD16" s="6">
        <f t="shared" si="25"/>
        <v>0</v>
      </c>
      <c r="AE16">
        <v>0</v>
      </c>
      <c r="AF16" s="23">
        <f t="shared" si="26"/>
        <v>0</v>
      </c>
      <c r="AG16" s="34"/>
      <c r="AH16" s="23">
        <f t="shared" si="13"/>
        <v>0</v>
      </c>
      <c r="AI16" s="25">
        <v>0</v>
      </c>
      <c r="AJ16" s="23">
        <f t="shared" si="27"/>
        <v>0</v>
      </c>
      <c r="AK16">
        <v>0</v>
      </c>
      <c r="AL16" s="6">
        <f t="shared" si="28"/>
        <v>0</v>
      </c>
      <c r="AM16">
        <v>0</v>
      </c>
      <c r="AN16" s="6">
        <f t="shared" si="29"/>
        <v>0</v>
      </c>
      <c r="AO16">
        <v>0</v>
      </c>
      <c r="AP16" s="6">
        <f t="shared" si="30"/>
        <v>0</v>
      </c>
      <c r="AR16" s="37">
        <f t="shared" si="15"/>
        <v>0</v>
      </c>
    </row>
    <row r="17" spans="2:44" x14ac:dyDescent="0.25">
      <c r="B17" t="s">
        <v>15</v>
      </c>
      <c r="C17">
        <f>AD19</f>
        <v>0</v>
      </c>
      <c r="D17" s="28">
        <v>10.811</v>
      </c>
      <c r="E17" s="28">
        <f t="shared" si="16"/>
        <v>0</v>
      </c>
      <c r="F17" s="28">
        <f t="shared" si="0"/>
        <v>0</v>
      </c>
      <c r="H17" s="28">
        <f t="shared" ref="H17:H19" si="32">F17-G17</f>
        <v>0</v>
      </c>
      <c r="K17" s="4" t="s">
        <v>64</v>
      </c>
      <c r="L17" s="5"/>
      <c r="M17" s="5">
        <v>0</v>
      </c>
      <c r="N17" s="6">
        <f t="shared" si="17"/>
        <v>0</v>
      </c>
      <c r="O17" s="5">
        <v>0</v>
      </c>
      <c r="P17" s="6">
        <f t="shared" si="18"/>
        <v>0</v>
      </c>
      <c r="Q17" s="5">
        <v>0</v>
      </c>
      <c r="R17" s="6">
        <f t="shared" si="19"/>
        <v>0</v>
      </c>
      <c r="S17" s="5">
        <v>0</v>
      </c>
      <c r="T17" s="6">
        <f t="shared" si="20"/>
        <v>0</v>
      </c>
      <c r="U17" s="5">
        <v>0</v>
      </c>
      <c r="V17" s="6">
        <f t="shared" si="21"/>
        <v>0</v>
      </c>
      <c r="W17" s="5">
        <v>0</v>
      </c>
      <c r="X17" s="6">
        <f t="shared" si="22"/>
        <v>0</v>
      </c>
      <c r="Y17" s="5">
        <v>0</v>
      </c>
      <c r="Z17" s="6">
        <f t="shared" si="23"/>
        <v>0</v>
      </c>
      <c r="AA17" s="5">
        <v>0</v>
      </c>
      <c r="AB17" s="6">
        <f t="shared" si="24"/>
        <v>0</v>
      </c>
      <c r="AC17" s="5">
        <v>0</v>
      </c>
      <c r="AD17" s="6">
        <f t="shared" si="25"/>
        <v>0</v>
      </c>
      <c r="AE17">
        <v>0</v>
      </c>
      <c r="AF17" s="23">
        <f t="shared" si="26"/>
        <v>0</v>
      </c>
      <c r="AG17" s="34"/>
      <c r="AH17" s="23">
        <f t="shared" si="13"/>
        <v>0</v>
      </c>
      <c r="AI17" s="25">
        <v>1</v>
      </c>
      <c r="AJ17" s="23">
        <f t="shared" si="27"/>
        <v>0</v>
      </c>
      <c r="AK17">
        <v>0</v>
      </c>
      <c r="AL17" s="6">
        <f t="shared" si="28"/>
        <v>0</v>
      </c>
      <c r="AM17">
        <v>0</v>
      </c>
      <c r="AN17" s="6">
        <f t="shared" si="29"/>
        <v>0</v>
      </c>
      <c r="AO17">
        <v>0</v>
      </c>
      <c r="AP17" s="6">
        <f t="shared" si="30"/>
        <v>0</v>
      </c>
      <c r="AR17" s="37">
        <f t="shared" si="15"/>
        <v>0</v>
      </c>
    </row>
    <row r="18" spans="2:44" x14ac:dyDescent="0.25">
      <c r="B18" t="s">
        <v>90</v>
      </c>
      <c r="C18">
        <v>0</v>
      </c>
      <c r="D18" s="28">
        <v>79.900000000000006</v>
      </c>
      <c r="E18" s="28">
        <f t="shared" ref="E18" si="33">C18*D18</f>
        <v>0</v>
      </c>
      <c r="F18" s="28">
        <f t="shared" si="0"/>
        <v>0</v>
      </c>
      <c r="H18" s="28">
        <f t="shared" ref="H18" si="34">F18-G18</f>
        <v>0</v>
      </c>
      <c r="K18" s="4" t="s">
        <v>44</v>
      </c>
      <c r="L18" s="5">
        <v>0</v>
      </c>
      <c r="M18" s="5">
        <v>0</v>
      </c>
      <c r="N18" s="6">
        <f t="shared" si="17"/>
        <v>0</v>
      </c>
      <c r="O18" s="5">
        <v>0</v>
      </c>
      <c r="P18" s="6">
        <f t="shared" si="18"/>
        <v>0</v>
      </c>
      <c r="Q18" s="5">
        <v>0</v>
      </c>
      <c r="R18" s="6">
        <f t="shared" si="19"/>
        <v>0</v>
      </c>
      <c r="S18" s="5">
        <v>0</v>
      </c>
      <c r="T18" s="6">
        <f t="shared" si="20"/>
        <v>0</v>
      </c>
      <c r="U18" s="5">
        <v>0</v>
      </c>
      <c r="V18" s="6">
        <f t="shared" si="21"/>
        <v>0</v>
      </c>
      <c r="W18" s="5">
        <v>0</v>
      </c>
      <c r="X18" s="6">
        <f t="shared" si="22"/>
        <v>0</v>
      </c>
      <c r="Y18" s="5">
        <v>0</v>
      </c>
      <c r="Z18" s="6">
        <f t="shared" si="23"/>
        <v>0</v>
      </c>
      <c r="AA18" s="5">
        <v>0</v>
      </c>
      <c r="AB18" s="6">
        <f t="shared" si="24"/>
        <v>0</v>
      </c>
      <c r="AC18" s="5">
        <v>0</v>
      </c>
      <c r="AD18" s="6">
        <f t="shared" si="25"/>
        <v>0</v>
      </c>
      <c r="AE18">
        <v>1</v>
      </c>
      <c r="AF18" s="23">
        <f t="shared" si="26"/>
        <v>0</v>
      </c>
      <c r="AG18" s="34"/>
      <c r="AH18" s="23">
        <f t="shared" si="13"/>
        <v>0</v>
      </c>
      <c r="AI18" s="25">
        <v>0</v>
      </c>
      <c r="AJ18" s="23">
        <f t="shared" si="27"/>
        <v>0</v>
      </c>
      <c r="AK18">
        <v>0</v>
      </c>
      <c r="AL18" s="6">
        <f t="shared" si="28"/>
        <v>0</v>
      </c>
      <c r="AM18">
        <v>0</v>
      </c>
      <c r="AN18" s="6">
        <f t="shared" si="29"/>
        <v>0</v>
      </c>
      <c r="AO18">
        <v>0</v>
      </c>
      <c r="AP18" s="6">
        <f t="shared" si="30"/>
        <v>0</v>
      </c>
      <c r="AR18" s="37">
        <f t="shared" si="15"/>
        <v>0</v>
      </c>
    </row>
    <row r="19" spans="2:44" x14ac:dyDescent="0.25">
      <c r="B19" t="s">
        <v>88</v>
      </c>
      <c r="C19">
        <v>1</v>
      </c>
      <c r="D19" s="19">
        <v>58.69</v>
      </c>
      <c r="E19" s="28">
        <f t="shared" si="16"/>
        <v>58.69</v>
      </c>
      <c r="F19" s="28">
        <f t="shared" si="0"/>
        <v>5.955353821482257</v>
      </c>
      <c r="H19" s="28">
        <f t="shared" si="32"/>
        <v>5.955353821482257</v>
      </c>
      <c r="K19" s="4" t="s">
        <v>80</v>
      </c>
      <c r="L19" s="5">
        <v>0</v>
      </c>
      <c r="M19" s="5">
        <v>9</v>
      </c>
      <c r="N19" s="6">
        <f t="shared" si="17"/>
        <v>0</v>
      </c>
      <c r="O19" s="5">
        <v>6</v>
      </c>
      <c r="P19" s="6">
        <f t="shared" si="18"/>
        <v>0</v>
      </c>
      <c r="Q19" s="5">
        <v>10</v>
      </c>
      <c r="R19" s="6">
        <f t="shared" si="19"/>
        <v>0</v>
      </c>
      <c r="S19" s="5">
        <v>0</v>
      </c>
      <c r="T19" s="6">
        <f t="shared" si="20"/>
        <v>0</v>
      </c>
      <c r="U19" s="5">
        <v>0</v>
      </c>
      <c r="V19" s="6">
        <f t="shared" si="21"/>
        <v>0</v>
      </c>
      <c r="W19" s="5">
        <v>0</v>
      </c>
      <c r="X19" s="6">
        <f t="shared" si="22"/>
        <v>0</v>
      </c>
      <c r="Y19" s="5">
        <v>0</v>
      </c>
      <c r="Z19" s="6">
        <f t="shared" si="23"/>
        <v>0</v>
      </c>
      <c r="AA19" s="5">
        <v>0</v>
      </c>
      <c r="AB19" s="6">
        <f t="shared" si="24"/>
        <v>0</v>
      </c>
      <c r="AC19" s="5">
        <v>1</v>
      </c>
      <c r="AD19" s="6">
        <f t="shared" si="25"/>
        <v>0</v>
      </c>
      <c r="AE19">
        <v>0</v>
      </c>
      <c r="AF19" s="23">
        <f t="shared" si="26"/>
        <v>0</v>
      </c>
      <c r="AG19" s="34"/>
      <c r="AH19" s="23">
        <f t="shared" si="13"/>
        <v>0</v>
      </c>
      <c r="AI19" s="25">
        <v>0</v>
      </c>
      <c r="AJ19" s="23">
        <f t="shared" si="27"/>
        <v>0</v>
      </c>
      <c r="AK19">
        <v>0</v>
      </c>
      <c r="AL19" s="6">
        <f t="shared" si="28"/>
        <v>0</v>
      </c>
      <c r="AM19">
        <v>0</v>
      </c>
      <c r="AN19" s="6">
        <f t="shared" si="29"/>
        <v>0</v>
      </c>
      <c r="AO19">
        <v>0</v>
      </c>
      <c r="AP19" s="6">
        <f t="shared" si="30"/>
        <v>0</v>
      </c>
      <c r="AR19" s="37">
        <f t="shared" si="15"/>
        <v>0</v>
      </c>
    </row>
    <row r="20" spans="2:44" x14ac:dyDescent="0.25">
      <c r="D20" s="19" t="s">
        <v>19</v>
      </c>
      <c r="E20" s="20">
        <f>SUM(E4:E19)</f>
        <v>985.49980000000005</v>
      </c>
      <c r="K20" s="4" t="s">
        <v>2</v>
      </c>
      <c r="L20" s="5">
        <v>0</v>
      </c>
      <c r="M20" s="5">
        <v>0</v>
      </c>
      <c r="N20" s="6">
        <f t="shared" si="17"/>
        <v>0</v>
      </c>
      <c r="O20" s="5">
        <v>0</v>
      </c>
      <c r="P20" s="6">
        <f t="shared" si="18"/>
        <v>0</v>
      </c>
      <c r="Q20" s="5">
        <v>0</v>
      </c>
      <c r="R20" s="6">
        <f t="shared" si="19"/>
        <v>0</v>
      </c>
      <c r="S20" s="5">
        <v>1</v>
      </c>
      <c r="T20" s="6">
        <f t="shared" si="20"/>
        <v>0</v>
      </c>
      <c r="U20" s="5">
        <v>0</v>
      </c>
      <c r="V20" s="6">
        <f t="shared" si="21"/>
        <v>0</v>
      </c>
      <c r="W20" s="5">
        <v>0</v>
      </c>
      <c r="X20" s="6">
        <f t="shared" si="22"/>
        <v>0</v>
      </c>
      <c r="Y20" s="5">
        <v>0</v>
      </c>
      <c r="Z20" s="6">
        <f t="shared" si="23"/>
        <v>0</v>
      </c>
      <c r="AA20" s="5">
        <v>0</v>
      </c>
      <c r="AB20" s="6">
        <f t="shared" si="24"/>
        <v>0</v>
      </c>
      <c r="AC20" s="5">
        <v>0</v>
      </c>
      <c r="AD20" s="6">
        <f t="shared" si="25"/>
        <v>0</v>
      </c>
      <c r="AE20">
        <v>0</v>
      </c>
      <c r="AF20" s="23">
        <f t="shared" si="26"/>
        <v>0</v>
      </c>
      <c r="AG20" s="34"/>
      <c r="AH20" s="23">
        <f t="shared" si="13"/>
        <v>0</v>
      </c>
      <c r="AI20" s="25">
        <v>0</v>
      </c>
      <c r="AJ20" s="23">
        <f t="shared" si="27"/>
        <v>0</v>
      </c>
      <c r="AK20">
        <v>0</v>
      </c>
      <c r="AL20" s="6">
        <f t="shared" si="28"/>
        <v>0</v>
      </c>
      <c r="AM20">
        <v>0</v>
      </c>
      <c r="AN20" s="6">
        <f t="shared" si="29"/>
        <v>0</v>
      </c>
      <c r="AO20">
        <v>0</v>
      </c>
      <c r="AP20" s="6">
        <f t="shared" si="30"/>
        <v>0</v>
      </c>
      <c r="AR20" s="37">
        <f t="shared" si="15"/>
        <v>0</v>
      </c>
    </row>
    <row r="21" spans="2:44" x14ac:dyDescent="0.25">
      <c r="D21" s="19"/>
      <c r="E21" s="20"/>
      <c r="K21" s="4" t="s">
        <v>81</v>
      </c>
      <c r="L21" s="5">
        <v>0</v>
      </c>
      <c r="M21" s="5">
        <v>0</v>
      </c>
      <c r="N21" s="6">
        <f t="shared" si="17"/>
        <v>0</v>
      </c>
      <c r="O21" s="5">
        <v>0</v>
      </c>
      <c r="P21" s="6">
        <f t="shared" si="18"/>
        <v>0</v>
      </c>
      <c r="Q21" s="5">
        <v>1</v>
      </c>
      <c r="R21" s="6">
        <f t="shared" si="19"/>
        <v>0</v>
      </c>
      <c r="S21" s="5">
        <v>1</v>
      </c>
      <c r="T21" s="6">
        <f t="shared" si="20"/>
        <v>0</v>
      </c>
      <c r="U21" s="5">
        <v>0</v>
      </c>
      <c r="V21" s="6">
        <f t="shared" si="21"/>
        <v>0</v>
      </c>
      <c r="W21" s="5">
        <v>0</v>
      </c>
      <c r="X21" s="6">
        <f t="shared" si="22"/>
        <v>0</v>
      </c>
      <c r="Y21" s="5">
        <v>0</v>
      </c>
      <c r="Z21" s="6">
        <f t="shared" si="23"/>
        <v>0</v>
      </c>
      <c r="AA21" s="5">
        <v>0</v>
      </c>
      <c r="AB21" s="6">
        <f t="shared" si="24"/>
        <v>0</v>
      </c>
      <c r="AC21" s="5">
        <v>0</v>
      </c>
      <c r="AD21" s="6">
        <f t="shared" si="25"/>
        <v>0</v>
      </c>
      <c r="AE21">
        <v>0</v>
      </c>
      <c r="AF21" s="23">
        <f t="shared" si="26"/>
        <v>0</v>
      </c>
      <c r="AG21" s="34"/>
      <c r="AH21" s="23">
        <f t="shared" si="13"/>
        <v>0</v>
      </c>
      <c r="AI21" s="25">
        <v>0</v>
      </c>
      <c r="AJ21" s="23">
        <f t="shared" si="27"/>
        <v>0</v>
      </c>
      <c r="AK21">
        <v>0</v>
      </c>
      <c r="AL21" s="6">
        <f t="shared" si="28"/>
        <v>0</v>
      </c>
      <c r="AM21">
        <v>0</v>
      </c>
      <c r="AN21" s="6">
        <f t="shared" si="29"/>
        <v>0</v>
      </c>
      <c r="AO21">
        <v>0</v>
      </c>
      <c r="AP21" s="6">
        <f t="shared" si="30"/>
        <v>0</v>
      </c>
      <c r="AR21" s="37">
        <f t="shared" si="15"/>
        <v>0</v>
      </c>
    </row>
    <row r="22" spans="2:44" x14ac:dyDescent="0.25">
      <c r="D22" s="19"/>
      <c r="E22" s="20"/>
      <c r="K22" s="4" t="s">
        <v>82</v>
      </c>
      <c r="L22" s="5">
        <v>0</v>
      </c>
      <c r="M22" s="5">
        <v>2</v>
      </c>
      <c r="N22" s="6">
        <f t="shared" si="17"/>
        <v>0</v>
      </c>
      <c r="O22" s="5">
        <v>0</v>
      </c>
      <c r="P22" s="6">
        <f t="shared" si="18"/>
        <v>0</v>
      </c>
      <c r="Q22" s="5">
        <v>3</v>
      </c>
      <c r="R22" s="6">
        <f t="shared" si="19"/>
        <v>0</v>
      </c>
      <c r="S22" s="5">
        <v>2</v>
      </c>
      <c r="T22" s="6">
        <f t="shared" si="20"/>
        <v>0</v>
      </c>
      <c r="U22" s="5">
        <v>0</v>
      </c>
      <c r="V22" s="6">
        <f t="shared" si="21"/>
        <v>0</v>
      </c>
      <c r="W22" s="5">
        <v>0</v>
      </c>
      <c r="X22" s="6">
        <f t="shared" si="22"/>
        <v>0</v>
      </c>
      <c r="Y22" s="5">
        <v>0</v>
      </c>
      <c r="Z22" s="6">
        <f t="shared" si="23"/>
        <v>0</v>
      </c>
      <c r="AA22" s="5">
        <v>0</v>
      </c>
      <c r="AB22" s="6">
        <f t="shared" si="24"/>
        <v>0</v>
      </c>
      <c r="AC22" s="5">
        <v>0</v>
      </c>
      <c r="AD22" s="6">
        <f t="shared" si="25"/>
        <v>0</v>
      </c>
      <c r="AE22">
        <v>0</v>
      </c>
      <c r="AF22" s="23">
        <f t="shared" si="26"/>
        <v>0</v>
      </c>
      <c r="AG22" s="34"/>
      <c r="AH22" s="23">
        <f t="shared" si="13"/>
        <v>0</v>
      </c>
      <c r="AI22" s="25">
        <v>0</v>
      </c>
      <c r="AJ22" s="23">
        <f t="shared" si="27"/>
        <v>0</v>
      </c>
      <c r="AK22">
        <v>0</v>
      </c>
      <c r="AL22" s="6">
        <f t="shared" si="28"/>
        <v>0</v>
      </c>
      <c r="AM22">
        <v>0</v>
      </c>
      <c r="AN22" s="6">
        <f t="shared" si="29"/>
        <v>0</v>
      </c>
      <c r="AO22">
        <v>0</v>
      </c>
      <c r="AP22" s="6">
        <f t="shared" si="30"/>
        <v>0</v>
      </c>
      <c r="AR22" s="37">
        <f t="shared" si="15"/>
        <v>0</v>
      </c>
    </row>
    <row r="23" spans="2:44" x14ac:dyDescent="0.25">
      <c r="D23" s="19"/>
      <c r="E23" s="20"/>
      <c r="K23" s="4" t="s">
        <v>85</v>
      </c>
      <c r="L23" s="5">
        <v>0</v>
      </c>
      <c r="M23" s="5">
        <v>12</v>
      </c>
      <c r="N23" s="6">
        <f t="shared" si="17"/>
        <v>0</v>
      </c>
      <c r="O23" s="5">
        <v>2</v>
      </c>
      <c r="P23" s="6">
        <f t="shared" si="18"/>
        <v>0</v>
      </c>
      <c r="Q23" s="5">
        <v>8</v>
      </c>
      <c r="R23" s="6">
        <f t="shared" si="19"/>
        <v>0</v>
      </c>
      <c r="S23" s="5"/>
      <c r="T23" s="6">
        <f t="shared" si="20"/>
        <v>0</v>
      </c>
      <c r="U23" s="5"/>
      <c r="V23" s="6">
        <f t="shared" si="21"/>
        <v>0</v>
      </c>
      <c r="W23" s="5"/>
      <c r="X23" s="6">
        <f t="shared" si="22"/>
        <v>0</v>
      </c>
      <c r="Y23" s="5"/>
      <c r="Z23" s="6">
        <f t="shared" si="23"/>
        <v>0</v>
      </c>
      <c r="AA23" s="5"/>
      <c r="AB23" s="6">
        <f t="shared" si="24"/>
        <v>0</v>
      </c>
      <c r="AC23" s="5"/>
      <c r="AD23" s="6">
        <f t="shared" si="25"/>
        <v>0</v>
      </c>
      <c r="AE23"/>
      <c r="AF23" s="23">
        <f t="shared" si="26"/>
        <v>0</v>
      </c>
      <c r="AG23" s="34"/>
      <c r="AH23" s="23">
        <f t="shared" si="13"/>
        <v>0</v>
      </c>
      <c r="AI23" s="25"/>
      <c r="AJ23" s="23">
        <f t="shared" si="27"/>
        <v>0</v>
      </c>
      <c r="AL23" s="6">
        <f t="shared" si="28"/>
        <v>0</v>
      </c>
      <c r="AN23" s="6">
        <f t="shared" si="29"/>
        <v>0</v>
      </c>
      <c r="AP23" s="6">
        <f t="shared" si="30"/>
        <v>0</v>
      </c>
      <c r="AR23" s="37">
        <f t="shared" si="15"/>
        <v>0</v>
      </c>
    </row>
    <row r="24" spans="2:44" x14ac:dyDescent="0.25">
      <c r="D24" s="19"/>
      <c r="E24" s="20"/>
      <c r="K24" s="4"/>
      <c r="L24" s="5"/>
      <c r="M24" s="5"/>
      <c r="N24" s="6">
        <f t="shared" si="17"/>
        <v>0</v>
      </c>
      <c r="O24" s="5"/>
      <c r="P24" s="6">
        <f t="shared" si="18"/>
        <v>0</v>
      </c>
      <c r="Q24" s="5"/>
      <c r="R24" s="6">
        <f t="shared" si="19"/>
        <v>0</v>
      </c>
      <c r="S24" s="5"/>
      <c r="T24" s="6">
        <f t="shared" si="20"/>
        <v>0</v>
      </c>
      <c r="U24" s="5"/>
      <c r="V24" s="6">
        <f t="shared" si="21"/>
        <v>0</v>
      </c>
      <c r="W24" s="5"/>
      <c r="X24" s="6">
        <f t="shared" si="22"/>
        <v>0</v>
      </c>
      <c r="Y24" s="5"/>
      <c r="Z24" s="6">
        <f t="shared" si="23"/>
        <v>0</v>
      </c>
      <c r="AA24" s="5"/>
      <c r="AB24" s="6">
        <f t="shared" si="24"/>
        <v>0</v>
      </c>
      <c r="AC24" s="5"/>
      <c r="AD24" s="6">
        <f t="shared" si="25"/>
        <v>0</v>
      </c>
      <c r="AE24"/>
      <c r="AF24" s="23">
        <f t="shared" si="26"/>
        <v>0</v>
      </c>
      <c r="AG24" s="34"/>
      <c r="AH24" s="23">
        <f t="shared" si="13"/>
        <v>0</v>
      </c>
      <c r="AI24" s="25"/>
      <c r="AJ24" s="23">
        <f t="shared" si="27"/>
        <v>0</v>
      </c>
      <c r="AL24" s="6">
        <f t="shared" si="28"/>
        <v>0</v>
      </c>
      <c r="AN24" s="6">
        <f t="shared" si="29"/>
        <v>0</v>
      </c>
      <c r="AP24" s="6">
        <f t="shared" si="30"/>
        <v>0</v>
      </c>
      <c r="AR24" s="37">
        <f t="shared" si="15"/>
        <v>0</v>
      </c>
    </row>
    <row r="25" spans="2:44" x14ac:dyDescent="0.25">
      <c r="D25" s="19"/>
      <c r="E25" s="20"/>
      <c r="K25" s="4" t="s">
        <v>83</v>
      </c>
      <c r="L25" s="5">
        <v>0</v>
      </c>
      <c r="M25" s="5">
        <v>0</v>
      </c>
      <c r="N25" s="6">
        <f t="shared" si="17"/>
        <v>0</v>
      </c>
      <c r="O25" s="5">
        <v>0</v>
      </c>
      <c r="P25" s="6">
        <f t="shared" si="18"/>
        <v>0</v>
      </c>
      <c r="Q25" s="5">
        <v>0</v>
      </c>
      <c r="R25" s="6">
        <f t="shared" si="19"/>
        <v>0</v>
      </c>
      <c r="S25" s="5">
        <v>4</v>
      </c>
      <c r="T25" s="6">
        <f t="shared" si="20"/>
        <v>0</v>
      </c>
      <c r="U25" s="5">
        <v>0</v>
      </c>
      <c r="V25" s="6">
        <f t="shared" si="21"/>
        <v>0</v>
      </c>
      <c r="W25" s="5">
        <v>1</v>
      </c>
      <c r="X25" s="6">
        <f t="shared" si="22"/>
        <v>0</v>
      </c>
      <c r="Y25" s="5">
        <v>0</v>
      </c>
      <c r="Z25" s="6">
        <f t="shared" si="23"/>
        <v>0</v>
      </c>
      <c r="AA25" s="5">
        <v>0</v>
      </c>
      <c r="AB25" s="6">
        <f t="shared" si="24"/>
        <v>0</v>
      </c>
      <c r="AC25" s="5">
        <v>0</v>
      </c>
      <c r="AD25" s="6">
        <f t="shared" si="25"/>
        <v>0</v>
      </c>
      <c r="AE25">
        <v>0</v>
      </c>
      <c r="AF25" s="23">
        <f t="shared" si="26"/>
        <v>0</v>
      </c>
      <c r="AG25" s="34"/>
      <c r="AH25" s="23">
        <f t="shared" si="13"/>
        <v>0</v>
      </c>
      <c r="AI25" s="25">
        <v>0</v>
      </c>
      <c r="AJ25" s="23">
        <f t="shared" si="27"/>
        <v>0</v>
      </c>
      <c r="AK25">
        <v>0</v>
      </c>
      <c r="AL25" s="6">
        <f t="shared" si="28"/>
        <v>0</v>
      </c>
      <c r="AM25">
        <v>0</v>
      </c>
      <c r="AN25" s="6">
        <f t="shared" si="29"/>
        <v>0</v>
      </c>
      <c r="AO25">
        <v>0</v>
      </c>
      <c r="AP25" s="6">
        <f t="shared" si="30"/>
        <v>0</v>
      </c>
      <c r="AR25" s="37">
        <f t="shared" si="15"/>
        <v>0</v>
      </c>
    </row>
    <row r="26" spans="2:44" x14ac:dyDescent="0.25">
      <c r="K26" s="4" t="s">
        <v>12</v>
      </c>
      <c r="L26" s="5">
        <v>2</v>
      </c>
      <c r="M26" s="5">
        <v>0</v>
      </c>
      <c r="N26" s="6">
        <f t="shared" si="17"/>
        <v>0</v>
      </c>
      <c r="O26" s="5">
        <v>0</v>
      </c>
      <c r="P26" s="6">
        <f t="shared" si="18"/>
        <v>0</v>
      </c>
      <c r="Q26" s="5">
        <v>0</v>
      </c>
      <c r="R26" s="6">
        <f t="shared" si="19"/>
        <v>0</v>
      </c>
      <c r="S26" s="5">
        <v>0</v>
      </c>
      <c r="T26" s="6">
        <f t="shared" si="20"/>
        <v>0</v>
      </c>
      <c r="U26" s="5">
        <v>0</v>
      </c>
      <c r="V26" s="6">
        <f t="shared" si="21"/>
        <v>0</v>
      </c>
      <c r="W26" s="5">
        <v>0</v>
      </c>
      <c r="X26" s="6">
        <f t="shared" si="22"/>
        <v>0</v>
      </c>
      <c r="Y26" s="5">
        <v>1</v>
      </c>
      <c r="Z26" s="6">
        <f t="shared" si="23"/>
        <v>2</v>
      </c>
      <c r="AA26" s="5">
        <v>6</v>
      </c>
      <c r="AB26" s="6">
        <f t="shared" si="24"/>
        <v>12</v>
      </c>
      <c r="AC26" s="5">
        <v>0</v>
      </c>
      <c r="AD26" s="6">
        <f t="shared" si="25"/>
        <v>0</v>
      </c>
      <c r="AE26">
        <v>0</v>
      </c>
      <c r="AF26" s="23">
        <f t="shared" si="26"/>
        <v>0</v>
      </c>
      <c r="AG26" s="34"/>
      <c r="AH26" s="23">
        <f t="shared" si="13"/>
        <v>0</v>
      </c>
      <c r="AI26" s="25">
        <v>0</v>
      </c>
      <c r="AJ26" s="23">
        <f t="shared" si="27"/>
        <v>0</v>
      </c>
      <c r="AK26">
        <v>0</v>
      </c>
      <c r="AL26" s="6">
        <f t="shared" si="28"/>
        <v>0</v>
      </c>
      <c r="AM26">
        <v>0</v>
      </c>
      <c r="AN26" s="6">
        <f t="shared" si="29"/>
        <v>0</v>
      </c>
      <c r="AO26">
        <v>0</v>
      </c>
      <c r="AP26" s="6">
        <f t="shared" si="30"/>
        <v>0</v>
      </c>
      <c r="AR26" s="37">
        <f t="shared" si="15"/>
        <v>0</v>
      </c>
    </row>
    <row r="27" spans="2:44" x14ac:dyDescent="0.25">
      <c r="K27" s="4" t="s">
        <v>20</v>
      </c>
      <c r="L27" s="5">
        <v>0</v>
      </c>
      <c r="M27" s="5">
        <v>0</v>
      </c>
      <c r="N27" s="6">
        <f t="shared" si="17"/>
        <v>0</v>
      </c>
      <c r="O27" s="5">
        <v>0</v>
      </c>
      <c r="P27" s="6">
        <f t="shared" si="18"/>
        <v>0</v>
      </c>
      <c r="Q27" s="5">
        <v>0</v>
      </c>
      <c r="R27" s="6">
        <f t="shared" si="19"/>
        <v>0</v>
      </c>
      <c r="S27" s="5">
        <v>0</v>
      </c>
      <c r="T27" s="6">
        <f t="shared" si="20"/>
        <v>0</v>
      </c>
      <c r="U27" s="5">
        <v>0</v>
      </c>
      <c r="V27" s="6">
        <f t="shared" si="21"/>
        <v>0</v>
      </c>
      <c r="W27" s="5">
        <v>1</v>
      </c>
      <c r="X27" s="6">
        <f t="shared" si="22"/>
        <v>0</v>
      </c>
      <c r="Y27" s="5">
        <v>0</v>
      </c>
      <c r="Z27" s="6">
        <f t="shared" si="23"/>
        <v>0</v>
      </c>
      <c r="AA27" s="5">
        <v>0</v>
      </c>
      <c r="AB27" s="6">
        <f t="shared" si="24"/>
        <v>0</v>
      </c>
      <c r="AC27" s="5">
        <v>0</v>
      </c>
      <c r="AD27" s="6">
        <f t="shared" si="25"/>
        <v>0</v>
      </c>
      <c r="AE27">
        <v>0</v>
      </c>
      <c r="AF27" s="23">
        <f t="shared" si="26"/>
        <v>0</v>
      </c>
      <c r="AG27" s="34"/>
      <c r="AH27" s="23">
        <f t="shared" si="13"/>
        <v>0</v>
      </c>
      <c r="AI27" s="25">
        <v>0</v>
      </c>
      <c r="AJ27" s="23">
        <f t="shared" si="27"/>
        <v>0</v>
      </c>
      <c r="AK27">
        <v>0</v>
      </c>
      <c r="AL27" s="6">
        <f t="shared" si="28"/>
        <v>0</v>
      </c>
      <c r="AM27">
        <v>0</v>
      </c>
      <c r="AN27" s="6">
        <f t="shared" si="29"/>
        <v>0</v>
      </c>
      <c r="AO27">
        <v>0</v>
      </c>
      <c r="AP27" s="6">
        <f t="shared" si="30"/>
        <v>0</v>
      </c>
      <c r="AR27" s="37">
        <f t="shared" si="15"/>
        <v>0</v>
      </c>
    </row>
    <row r="28" spans="2:44" x14ac:dyDescent="0.25">
      <c r="D28" t="s">
        <v>46</v>
      </c>
      <c r="K28" s="4" t="s">
        <v>75</v>
      </c>
      <c r="L28" s="5"/>
      <c r="M28" s="5">
        <v>0</v>
      </c>
      <c r="N28" s="6">
        <f t="shared" si="17"/>
        <v>0</v>
      </c>
      <c r="O28" s="5">
        <v>1</v>
      </c>
      <c r="P28" s="6">
        <f t="shared" si="18"/>
        <v>0</v>
      </c>
      <c r="Q28" s="5">
        <v>4</v>
      </c>
      <c r="R28" s="6">
        <f t="shared" si="19"/>
        <v>0</v>
      </c>
      <c r="S28" s="5">
        <v>0</v>
      </c>
      <c r="T28" s="6">
        <f t="shared" si="20"/>
        <v>0</v>
      </c>
      <c r="U28" s="5">
        <v>0</v>
      </c>
      <c r="V28" s="6">
        <f t="shared" si="21"/>
        <v>0</v>
      </c>
      <c r="W28" s="5">
        <v>0</v>
      </c>
      <c r="X28" s="6">
        <f t="shared" si="22"/>
        <v>0</v>
      </c>
      <c r="Y28" s="5">
        <v>0</v>
      </c>
      <c r="Z28" s="6">
        <f t="shared" si="23"/>
        <v>0</v>
      </c>
      <c r="AA28" s="5">
        <v>0</v>
      </c>
      <c r="AB28" s="6">
        <f t="shared" si="24"/>
        <v>0</v>
      </c>
      <c r="AC28" s="5">
        <v>0</v>
      </c>
      <c r="AD28" s="6">
        <f t="shared" si="25"/>
        <v>0</v>
      </c>
      <c r="AE28">
        <v>0</v>
      </c>
      <c r="AF28" s="23">
        <f t="shared" si="26"/>
        <v>0</v>
      </c>
      <c r="AG28" s="34"/>
      <c r="AH28" s="23">
        <f t="shared" si="13"/>
        <v>0</v>
      </c>
      <c r="AI28" s="25">
        <v>0</v>
      </c>
      <c r="AJ28" s="23">
        <f t="shared" si="27"/>
        <v>0</v>
      </c>
      <c r="AK28">
        <v>0</v>
      </c>
      <c r="AL28" s="6">
        <f t="shared" si="28"/>
        <v>0</v>
      </c>
      <c r="AM28">
        <v>0</v>
      </c>
      <c r="AN28" s="6">
        <f t="shared" si="29"/>
        <v>0</v>
      </c>
      <c r="AO28">
        <v>0</v>
      </c>
      <c r="AP28" s="6">
        <f t="shared" si="30"/>
        <v>0</v>
      </c>
      <c r="AR28" s="37">
        <f t="shared" si="15"/>
        <v>0</v>
      </c>
    </row>
    <row r="29" spans="2:44" x14ac:dyDescent="0.25">
      <c r="D29" s="11"/>
      <c r="E29" s="12" t="s">
        <v>0</v>
      </c>
      <c r="F29" s="12" t="s">
        <v>1</v>
      </c>
      <c r="G29" s="13" t="s">
        <v>3</v>
      </c>
      <c r="K29" s="4" t="s">
        <v>21</v>
      </c>
      <c r="L29" s="5"/>
      <c r="M29" s="5">
        <v>0</v>
      </c>
      <c r="N29" s="6">
        <f t="shared" si="17"/>
        <v>0</v>
      </c>
      <c r="O29" s="5">
        <v>0</v>
      </c>
      <c r="P29" s="6">
        <f t="shared" si="18"/>
        <v>0</v>
      </c>
      <c r="Q29" s="5">
        <v>0</v>
      </c>
      <c r="R29" s="6">
        <f t="shared" si="19"/>
        <v>0</v>
      </c>
      <c r="S29" s="5">
        <v>0</v>
      </c>
      <c r="T29" s="6">
        <f t="shared" si="20"/>
        <v>0</v>
      </c>
      <c r="U29" s="5">
        <v>0</v>
      </c>
      <c r="V29" s="6">
        <f t="shared" si="21"/>
        <v>0</v>
      </c>
      <c r="W29" s="5">
        <v>0</v>
      </c>
      <c r="X29" s="6">
        <f t="shared" si="22"/>
        <v>0</v>
      </c>
      <c r="Y29" s="5">
        <v>0</v>
      </c>
      <c r="Z29" s="6">
        <f t="shared" si="23"/>
        <v>0</v>
      </c>
      <c r="AA29" s="5">
        <v>4</v>
      </c>
      <c r="AB29" s="6">
        <f t="shared" si="24"/>
        <v>0</v>
      </c>
      <c r="AC29" s="5">
        <v>1</v>
      </c>
      <c r="AD29" s="6">
        <f t="shared" si="25"/>
        <v>0</v>
      </c>
      <c r="AE29" s="3">
        <v>0</v>
      </c>
      <c r="AF29" s="23">
        <f t="shared" si="26"/>
        <v>0</v>
      </c>
      <c r="AG29" s="34"/>
      <c r="AH29" s="23">
        <f t="shared" si="13"/>
        <v>0</v>
      </c>
      <c r="AI29" s="25">
        <v>0</v>
      </c>
      <c r="AJ29" s="23">
        <f t="shared" si="27"/>
        <v>0</v>
      </c>
      <c r="AK29">
        <v>0</v>
      </c>
      <c r="AL29" s="6">
        <f t="shared" si="28"/>
        <v>0</v>
      </c>
      <c r="AM29">
        <v>0</v>
      </c>
      <c r="AN29" s="6">
        <f t="shared" si="29"/>
        <v>0</v>
      </c>
      <c r="AO29">
        <v>0</v>
      </c>
      <c r="AP29" s="6">
        <f t="shared" si="30"/>
        <v>0</v>
      </c>
      <c r="AR29" s="37">
        <f t="shared" si="15"/>
        <v>0</v>
      </c>
    </row>
    <row r="30" spans="2:44" x14ac:dyDescent="0.25">
      <c r="D30" s="14" t="s">
        <v>47</v>
      </c>
      <c r="E30" s="5">
        <v>50.57</v>
      </c>
      <c r="F30" s="5">
        <v>8.33</v>
      </c>
      <c r="G30" s="15">
        <v>4.55</v>
      </c>
      <c r="K30" s="4" t="s">
        <v>73</v>
      </c>
      <c r="L30" s="5"/>
      <c r="M30" s="5">
        <v>0</v>
      </c>
      <c r="N30" s="6">
        <f t="shared" si="17"/>
        <v>0</v>
      </c>
      <c r="O30" s="5">
        <v>0</v>
      </c>
      <c r="P30" s="6">
        <f t="shared" si="18"/>
        <v>0</v>
      </c>
      <c r="Q30" s="5">
        <v>2</v>
      </c>
      <c r="R30" s="6">
        <f t="shared" si="19"/>
        <v>0</v>
      </c>
      <c r="S30" s="5">
        <v>4</v>
      </c>
      <c r="T30" s="6">
        <f t="shared" si="20"/>
        <v>0</v>
      </c>
      <c r="U30" s="5">
        <v>0</v>
      </c>
      <c r="V30" s="6">
        <f t="shared" si="21"/>
        <v>0</v>
      </c>
      <c r="W30" s="5">
        <v>0</v>
      </c>
      <c r="X30" s="6">
        <f t="shared" si="22"/>
        <v>0</v>
      </c>
      <c r="Y30" s="5">
        <v>0</v>
      </c>
      <c r="Z30" s="6">
        <f t="shared" si="23"/>
        <v>0</v>
      </c>
      <c r="AA30" s="5">
        <v>0</v>
      </c>
      <c r="AB30" s="6">
        <f t="shared" si="24"/>
        <v>0</v>
      </c>
      <c r="AC30" s="5">
        <v>0</v>
      </c>
      <c r="AD30" s="6">
        <f t="shared" si="25"/>
        <v>0</v>
      </c>
      <c r="AE30" s="3">
        <v>0</v>
      </c>
      <c r="AF30" s="23">
        <f t="shared" si="26"/>
        <v>0</v>
      </c>
      <c r="AG30" s="34"/>
      <c r="AH30" s="23">
        <f t="shared" si="13"/>
        <v>0</v>
      </c>
      <c r="AI30" s="25">
        <v>0</v>
      </c>
      <c r="AJ30" s="23">
        <f t="shared" si="27"/>
        <v>0</v>
      </c>
      <c r="AK30">
        <v>0</v>
      </c>
      <c r="AL30" s="6">
        <f t="shared" si="28"/>
        <v>0</v>
      </c>
      <c r="AM30">
        <v>0</v>
      </c>
      <c r="AN30" s="6">
        <f t="shared" si="29"/>
        <v>0</v>
      </c>
      <c r="AO30">
        <v>1</v>
      </c>
      <c r="AP30" s="6">
        <f t="shared" si="30"/>
        <v>0</v>
      </c>
      <c r="AR30" s="37">
        <f t="shared" si="15"/>
        <v>0</v>
      </c>
    </row>
    <row r="31" spans="2:44" x14ac:dyDescent="0.25">
      <c r="D31" s="14" t="s">
        <v>48</v>
      </c>
      <c r="E31" s="5">
        <v>50.58</v>
      </c>
      <c r="F31" s="5">
        <v>8.44</v>
      </c>
      <c r="G31" s="15">
        <v>4.5199999999999996</v>
      </c>
      <c r="K31" s="4" t="s">
        <v>69</v>
      </c>
      <c r="L31" s="5"/>
      <c r="M31" s="5">
        <v>0</v>
      </c>
      <c r="N31" s="6">
        <f t="shared" si="17"/>
        <v>0</v>
      </c>
      <c r="O31" s="5">
        <v>0</v>
      </c>
      <c r="P31" s="6">
        <f t="shared" si="18"/>
        <v>0</v>
      </c>
      <c r="Q31" s="5">
        <v>0</v>
      </c>
      <c r="R31" s="6">
        <f t="shared" si="19"/>
        <v>0</v>
      </c>
      <c r="S31" s="5">
        <v>4</v>
      </c>
      <c r="T31" s="6">
        <f t="shared" si="20"/>
        <v>0</v>
      </c>
      <c r="U31" s="5">
        <v>0</v>
      </c>
      <c r="V31" s="6">
        <f t="shared" si="21"/>
        <v>0</v>
      </c>
      <c r="W31" s="5">
        <v>0</v>
      </c>
      <c r="X31" s="6">
        <f t="shared" si="22"/>
        <v>0</v>
      </c>
      <c r="Y31" s="5">
        <v>0</v>
      </c>
      <c r="Z31" s="6">
        <f t="shared" si="23"/>
        <v>0</v>
      </c>
      <c r="AA31" s="5">
        <v>0</v>
      </c>
      <c r="AB31" s="6">
        <f t="shared" si="24"/>
        <v>0</v>
      </c>
      <c r="AC31" s="5">
        <v>0</v>
      </c>
      <c r="AD31" s="6">
        <f t="shared" si="25"/>
        <v>0</v>
      </c>
      <c r="AE31" s="3">
        <v>0</v>
      </c>
      <c r="AF31" s="23">
        <f t="shared" si="26"/>
        <v>0</v>
      </c>
      <c r="AG31" s="34"/>
      <c r="AH31" s="23">
        <f t="shared" si="13"/>
        <v>0</v>
      </c>
      <c r="AI31" s="25">
        <v>0</v>
      </c>
      <c r="AJ31" s="23">
        <f t="shared" si="27"/>
        <v>0</v>
      </c>
      <c r="AK31">
        <v>0</v>
      </c>
      <c r="AL31" s="6">
        <f t="shared" si="28"/>
        <v>0</v>
      </c>
      <c r="AM31">
        <v>0</v>
      </c>
      <c r="AN31" s="6">
        <f t="shared" si="29"/>
        <v>0</v>
      </c>
      <c r="AO31">
        <v>1</v>
      </c>
      <c r="AP31" s="6">
        <f t="shared" si="30"/>
        <v>0</v>
      </c>
      <c r="AR31" s="37">
        <f t="shared" si="15"/>
        <v>0</v>
      </c>
    </row>
    <row r="32" spans="2:44" ht="15.6" x14ac:dyDescent="0.3">
      <c r="D32" s="16" t="s">
        <v>49</v>
      </c>
      <c r="E32" s="17">
        <f>AVERAGE(E30:E31)</f>
        <v>50.575000000000003</v>
      </c>
      <c r="F32" s="17">
        <f>AVERAGE(F30:F31)</f>
        <v>8.3849999999999998</v>
      </c>
      <c r="G32" s="18">
        <f>AVERAGE(G30:G31)</f>
        <v>4.5350000000000001</v>
      </c>
      <c r="K32" s="4" t="s">
        <v>4</v>
      </c>
      <c r="L32" s="5">
        <v>0</v>
      </c>
      <c r="M32" s="5">
        <v>0</v>
      </c>
      <c r="N32" s="6">
        <f t="shared" si="17"/>
        <v>0</v>
      </c>
      <c r="O32" s="5">
        <v>0</v>
      </c>
      <c r="P32" s="6">
        <f t="shared" si="18"/>
        <v>0</v>
      </c>
      <c r="Q32" s="5">
        <v>0</v>
      </c>
      <c r="R32" s="6">
        <f t="shared" si="19"/>
        <v>0</v>
      </c>
      <c r="S32" s="5">
        <v>0</v>
      </c>
      <c r="T32" s="6">
        <f t="shared" si="20"/>
        <v>0</v>
      </c>
      <c r="U32" s="5">
        <v>1</v>
      </c>
      <c r="V32" s="6">
        <f t="shared" si="21"/>
        <v>0</v>
      </c>
      <c r="W32" s="5">
        <v>0</v>
      </c>
      <c r="X32" s="6">
        <f t="shared" si="22"/>
        <v>0</v>
      </c>
      <c r="Y32" s="5">
        <v>0</v>
      </c>
      <c r="Z32" s="6">
        <f t="shared" si="23"/>
        <v>0</v>
      </c>
      <c r="AA32" s="5">
        <v>0</v>
      </c>
      <c r="AB32" s="6">
        <f t="shared" si="24"/>
        <v>0</v>
      </c>
      <c r="AC32" s="5">
        <v>0</v>
      </c>
      <c r="AD32" s="6">
        <f t="shared" si="25"/>
        <v>0</v>
      </c>
      <c r="AE32" s="3">
        <v>0</v>
      </c>
      <c r="AF32" s="23">
        <f t="shared" si="26"/>
        <v>0</v>
      </c>
      <c r="AG32" s="34"/>
      <c r="AH32" s="23">
        <f t="shared" si="13"/>
        <v>0</v>
      </c>
      <c r="AI32" s="25">
        <v>0</v>
      </c>
      <c r="AJ32" s="23">
        <f t="shared" si="27"/>
        <v>0</v>
      </c>
      <c r="AK32">
        <v>0</v>
      </c>
      <c r="AL32" s="6">
        <f t="shared" si="28"/>
        <v>0</v>
      </c>
      <c r="AM32">
        <v>0</v>
      </c>
      <c r="AN32" s="6">
        <f t="shared" si="29"/>
        <v>0</v>
      </c>
      <c r="AO32">
        <v>0</v>
      </c>
      <c r="AP32" s="6">
        <f t="shared" si="30"/>
        <v>0</v>
      </c>
      <c r="AR32" s="37">
        <f t="shared" si="15"/>
        <v>0</v>
      </c>
    </row>
    <row r="33" spans="4:44" ht="15.6" x14ac:dyDescent="0.3">
      <c r="D33" s="32"/>
      <c r="E33" s="32"/>
      <c r="F33" s="32"/>
      <c r="G33" s="32"/>
      <c r="K33" s="4" t="s">
        <v>88</v>
      </c>
      <c r="L33" s="5">
        <v>1</v>
      </c>
      <c r="M33" s="5">
        <v>0</v>
      </c>
      <c r="N33" s="6">
        <f t="shared" ref="N33" si="35">L33*M33</f>
        <v>0</v>
      </c>
      <c r="O33" s="5">
        <v>0</v>
      </c>
      <c r="P33" s="6">
        <f t="shared" si="18"/>
        <v>0</v>
      </c>
      <c r="Q33" s="5">
        <v>0</v>
      </c>
      <c r="R33" s="6">
        <f t="shared" si="19"/>
        <v>0</v>
      </c>
      <c r="S33" s="5">
        <v>0</v>
      </c>
      <c r="T33" s="6">
        <f t="shared" si="20"/>
        <v>0</v>
      </c>
      <c r="U33" s="5">
        <v>0</v>
      </c>
      <c r="V33" s="6">
        <f t="shared" si="21"/>
        <v>0</v>
      </c>
      <c r="W33" s="5">
        <v>0</v>
      </c>
      <c r="X33" s="6">
        <f t="shared" si="22"/>
        <v>0</v>
      </c>
      <c r="Y33" s="5">
        <v>0</v>
      </c>
      <c r="Z33" s="6">
        <f t="shared" si="23"/>
        <v>0</v>
      </c>
      <c r="AA33" s="5">
        <v>0</v>
      </c>
      <c r="AB33" s="6">
        <f t="shared" si="24"/>
        <v>0</v>
      </c>
      <c r="AC33" s="5">
        <v>0</v>
      </c>
      <c r="AD33" s="6">
        <f t="shared" si="25"/>
        <v>0</v>
      </c>
      <c r="AE33" s="3">
        <v>0</v>
      </c>
      <c r="AF33" s="23">
        <f t="shared" si="26"/>
        <v>0</v>
      </c>
      <c r="AG33" s="34">
        <v>1</v>
      </c>
      <c r="AH33" s="23">
        <f t="shared" si="13"/>
        <v>1</v>
      </c>
      <c r="AI33" s="25">
        <v>0</v>
      </c>
      <c r="AJ33" s="23">
        <f t="shared" si="27"/>
        <v>0</v>
      </c>
      <c r="AK33">
        <v>0</v>
      </c>
      <c r="AL33" s="6">
        <f t="shared" si="28"/>
        <v>0</v>
      </c>
      <c r="AM33">
        <v>0</v>
      </c>
      <c r="AN33" s="6">
        <f t="shared" si="29"/>
        <v>0</v>
      </c>
      <c r="AO33">
        <v>0</v>
      </c>
      <c r="AP33" s="6">
        <f t="shared" si="30"/>
        <v>0</v>
      </c>
      <c r="AR33" s="37">
        <f t="shared" si="15"/>
        <v>0</v>
      </c>
    </row>
    <row r="34" spans="4:44" x14ac:dyDescent="0.25">
      <c r="K34" s="4" t="s">
        <v>62</v>
      </c>
      <c r="L34" s="5">
        <v>0</v>
      </c>
      <c r="M34" s="5">
        <v>0</v>
      </c>
      <c r="N34" s="6">
        <f t="shared" si="17"/>
        <v>0</v>
      </c>
      <c r="O34" s="5">
        <v>0</v>
      </c>
      <c r="P34" s="6">
        <f t="shared" si="18"/>
        <v>0</v>
      </c>
      <c r="Q34" s="5">
        <v>0</v>
      </c>
      <c r="R34" s="6">
        <f t="shared" si="19"/>
        <v>0</v>
      </c>
      <c r="S34" s="5">
        <v>0</v>
      </c>
      <c r="T34" s="6">
        <f t="shared" si="20"/>
        <v>0</v>
      </c>
      <c r="U34" s="5">
        <v>0</v>
      </c>
      <c r="V34" s="6">
        <f t="shared" si="21"/>
        <v>0</v>
      </c>
      <c r="W34" s="5">
        <v>0</v>
      </c>
      <c r="X34" s="6">
        <f t="shared" si="22"/>
        <v>0</v>
      </c>
      <c r="Y34" s="5">
        <v>0</v>
      </c>
      <c r="Z34" s="6">
        <f t="shared" si="23"/>
        <v>0</v>
      </c>
      <c r="AA34" s="5">
        <v>0</v>
      </c>
      <c r="AB34" s="6">
        <f t="shared" si="24"/>
        <v>0</v>
      </c>
      <c r="AC34" s="5">
        <v>0</v>
      </c>
      <c r="AD34" s="6">
        <f t="shared" si="25"/>
        <v>0</v>
      </c>
      <c r="AE34" s="3">
        <v>0</v>
      </c>
      <c r="AF34" s="23">
        <f t="shared" si="26"/>
        <v>0</v>
      </c>
      <c r="AG34" s="34"/>
      <c r="AH34" s="23">
        <f t="shared" si="13"/>
        <v>0</v>
      </c>
      <c r="AI34" s="25">
        <v>0</v>
      </c>
      <c r="AJ34" s="23">
        <f t="shared" si="27"/>
        <v>0</v>
      </c>
      <c r="AK34">
        <v>0</v>
      </c>
      <c r="AL34" s="6">
        <f t="shared" si="28"/>
        <v>0</v>
      </c>
      <c r="AM34">
        <v>1</v>
      </c>
      <c r="AN34" s="6">
        <f t="shared" si="29"/>
        <v>0</v>
      </c>
      <c r="AO34">
        <v>0</v>
      </c>
      <c r="AP34" s="6"/>
      <c r="AR34" s="37">
        <f t="shared" si="15"/>
        <v>0</v>
      </c>
    </row>
    <row r="35" spans="4:44" x14ac:dyDescent="0.25">
      <c r="D35" t="s">
        <v>84</v>
      </c>
      <c r="E35">
        <f>E32/D4</f>
        <v>4.2107235034551662</v>
      </c>
      <c r="F35">
        <f>F32/D5</f>
        <v>0.59864207843389228</v>
      </c>
      <c r="G35">
        <f>G32/D6</f>
        <v>4.4994543109435456</v>
      </c>
      <c r="K35" s="4" t="s">
        <v>77</v>
      </c>
      <c r="L35" s="5">
        <v>0</v>
      </c>
      <c r="M35" s="5">
        <v>1</v>
      </c>
      <c r="N35" s="6">
        <f t="shared" si="17"/>
        <v>0</v>
      </c>
      <c r="O35" s="5">
        <v>1</v>
      </c>
      <c r="P35" s="6">
        <f>L35*O35</f>
        <v>0</v>
      </c>
      <c r="Q35" s="5"/>
      <c r="R35" s="6"/>
      <c r="S35" s="5"/>
      <c r="T35" s="6"/>
      <c r="U35" s="5"/>
      <c r="V35" s="6"/>
      <c r="W35" s="5"/>
      <c r="X35" s="6"/>
      <c r="Y35" s="5"/>
      <c r="Z35" s="6"/>
      <c r="AA35" s="5"/>
      <c r="AB35" s="6"/>
      <c r="AC35" s="5"/>
      <c r="AD35" s="6"/>
      <c r="AF35" s="23"/>
      <c r="AG35" s="34"/>
      <c r="AH35" s="23">
        <f t="shared" si="13"/>
        <v>0</v>
      </c>
      <c r="AI35" s="25"/>
      <c r="AJ35" s="23"/>
      <c r="AL35" s="6"/>
      <c r="AN35" s="6"/>
      <c r="AO35">
        <v>1</v>
      </c>
      <c r="AP35" s="6">
        <f>AO35*L35</f>
        <v>0</v>
      </c>
      <c r="AR35" s="37">
        <f t="shared" si="15"/>
        <v>0</v>
      </c>
    </row>
    <row r="36" spans="4:44" x14ac:dyDescent="0.25">
      <c r="E36">
        <f>E35/F35</f>
        <v>7.033791400816396</v>
      </c>
      <c r="F36">
        <f>F35/F35</f>
        <v>1</v>
      </c>
      <c r="G36">
        <f>G35/F35</f>
        <v>7.5161009775900975</v>
      </c>
      <c r="J36" t="s">
        <v>59</v>
      </c>
      <c r="K36" s="4"/>
      <c r="L36" s="5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F36" s="23"/>
      <c r="AG36" s="34"/>
      <c r="AH36" s="23">
        <f t="shared" si="13"/>
        <v>0</v>
      </c>
      <c r="AI36" s="25"/>
      <c r="AJ36" s="23"/>
      <c r="AL36" s="6"/>
      <c r="AN36" s="6"/>
      <c r="AP36" s="6"/>
      <c r="AR36" s="37">
        <f t="shared" si="15"/>
        <v>0</v>
      </c>
    </row>
    <row r="37" spans="4:44" x14ac:dyDescent="0.25">
      <c r="E37">
        <f>E36*6</f>
        <v>42.202748404898372</v>
      </c>
      <c r="G37">
        <f>G36*6</f>
        <v>45.096605865540582</v>
      </c>
      <c r="K37" s="4" t="s">
        <v>63</v>
      </c>
      <c r="L37" s="5"/>
      <c r="M37" s="5">
        <v>2</v>
      </c>
      <c r="N37" s="6">
        <f t="shared" ref="N37:N44" si="36">L37*M37</f>
        <v>0</v>
      </c>
      <c r="O37" s="5">
        <v>1</v>
      </c>
      <c r="P37" s="6">
        <f t="shared" ref="P37:P44" si="37">$L37*$O37</f>
        <v>0</v>
      </c>
      <c r="Q37" s="5">
        <v>3</v>
      </c>
      <c r="R37" s="6">
        <f t="shared" ref="R37:R44" si="38">$L37*$Q37</f>
        <v>0</v>
      </c>
      <c r="S37" s="5">
        <v>0</v>
      </c>
      <c r="T37" s="6">
        <f t="shared" ref="T37:T44" si="39">$L37*$S37</f>
        <v>0</v>
      </c>
      <c r="U37" s="5">
        <v>0</v>
      </c>
      <c r="V37" s="6">
        <f t="shared" ref="V37:V44" si="40">$L37*$U37</f>
        <v>0</v>
      </c>
      <c r="W37" s="5">
        <v>0</v>
      </c>
      <c r="X37" s="6">
        <f t="shared" ref="X37:X44" si="41">$L37*$W37</f>
        <v>0</v>
      </c>
      <c r="Y37" s="5">
        <v>0</v>
      </c>
      <c r="Z37" s="6">
        <f t="shared" ref="Z37:Z44" si="42">$L37*$Y37</f>
        <v>0</v>
      </c>
      <c r="AA37" s="5">
        <v>0</v>
      </c>
      <c r="AB37" s="6">
        <f t="shared" ref="AB37:AB44" si="43">$L37*$AA37</f>
        <v>0</v>
      </c>
      <c r="AC37" s="5">
        <v>0</v>
      </c>
      <c r="AD37" s="6">
        <f t="shared" ref="AD37:AD44" si="44">$L37*$AC37</f>
        <v>0</v>
      </c>
      <c r="AE37" s="3">
        <v>0</v>
      </c>
      <c r="AF37" s="23">
        <f t="shared" ref="AF37:AF44" si="45">$L37*$AE37</f>
        <v>0</v>
      </c>
      <c r="AG37" s="34"/>
      <c r="AH37" s="23">
        <f t="shared" si="13"/>
        <v>0</v>
      </c>
      <c r="AI37" s="25">
        <v>0</v>
      </c>
      <c r="AJ37" s="23">
        <f t="shared" ref="AJ37:AJ44" si="46">$L37*$AI37</f>
        <v>0</v>
      </c>
      <c r="AK37">
        <v>0</v>
      </c>
      <c r="AL37" s="6">
        <f>$L37*$AE37</f>
        <v>0</v>
      </c>
      <c r="AM37">
        <v>0</v>
      </c>
      <c r="AN37" s="6">
        <f t="shared" ref="AN37:AN44" si="47">$L37*$AM37</f>
        <v>0</v>
      </c>
      <c r="AO37">
        <v>0</v>
      </c>
      <c r="AP37" s="6">
        <f t="shared" ref="AP37:AP44" si="48">$L37*$AM37</f>
        <v>0</v>
      </c>
      <c r="AR37" s="37">
        <f t="shared" si="15"/>
        <v>0</v>
      </c>
    </row>
    <row r="38" spans="4:44" x14ac:dyDescent="0.25">
      <c r="K38" s="22" t="s">
        <v>58</v>
      </c>
      <c r="L38" s="5">
        <v>0</v>
      </c>
      <c r="M38" s="5">
        <v>4</v>
      </c>
      <c r="N38" s="6">
        <f t="shared" si="36"/>
        <v>0</v>
      </c>
      <c r="O38" s="5">
        <v>0</v>
      </c>
      <c r="P38" s="6">
        <f t="shared" si="37"/>
        <v>0</v>
      </c>
      <c r="Q38" s="5">
        <v>10</v>
      </c>
      <c r="R38" s="6">
        <f t="shared" si="38"/>
        <v>0</v>
      </c>
      <c r="S38" s="5">
        <v>1</v>
      </c>
      <c r="T38" s="6">
        <f t="shared" si="39"/>
        <v>0</v>
      </c>
      <c r="U38" s="5">
        <v>0</v>
      </c>
      <c r="V38" s="6">
        <f t="shared" si="40"/>
        <v>0</v>
      </c>
      <c r="W38" s="5">
        <v>0</v>
      </c>
      <c r="X38" s="6">
        <f t="shared" si="41"/>
        <v>0</v>
      </c>
      <c r="Y38" s="5">
        <v>0</v>
      </c>
      <c r="Z38" s="6">
        <f t="shared" si="42"/>
        <v>0</v>
      </c>
      <c r="AA38" s="5">
        <v>0</v>
      </c>
      <c r="AB38" s="6">
        <f t="shared" si="43"/>
        <v>0</v>
      </c>
      <c r="AC38" s="5">
        <v>0</v>
      </c>
      <c r="AD38" s="6">
        <f t="shared" si="44"/>
        <v>0</v>
      </c>
      <c r="AE38" s="3">
        <v>0</v>
      </c>
      <c r="AF38" s="23">
        <f t="shared" si="45"/>
        <v>0</v>
      </c>
      <c r="AG38" s="34"/>
      <c r="AH38" s="23">
        <f t="shared" si="13"/>
        <v>0</v>
      </c>
      <c r="AI38" s="25">
        <v>0</v>
      </c>
      <c r="AJ38" s="23">
        <f t="shared" si="46"/>
        <v>0</v>
      </c>
      <c r="AK38">
        <v>0</v>
      </c>
      <c r="AL38" s="6">
        <f>$L38*$AE38</f>
        <v>0</v>
      </c>
      <c r="AM38">
        <v>0</v>
      </c>
      <c r="AN38" s="6">
        <f t="shared" si="47"/>
        <v>0</v>
      </c>
      <c r="AO38">
        <v>0</v>
      </c>
      <c r="AP38" s="6">
        <f t="shared" si="48"/>
        <v>0</v>
      </c>
      <c r="AR38" s="37">
        <f t="shared" si="15"/>
        <v>0</v>
      </c>
    </row>
    <row r="39" spans="4:44" x14ac:dyDescent="0.25">
      <c r="K39" s="22" t="s">
        <v>74</v>
      </c>
      <c r="L39" s="5">
        <v>0</v>
      </c>
      <c r="M39" s="5">
        <v>1</v>
      </c>
      <c r="N39" s="6">
        <f t="shared" si="36"/>
        <v>0</v>
      </c>
      <c r="O39" s="5">
        <v>0</v>
      </c>
      <c r="P39" s="6">
        <f t="shared" si="37"/>
        <v>0</v>
      </c>
      <c r="Q39" s="5">
        <v>4</v>
      </c>
      <c r="R39" s="6">
        <f t="shared" si="38"/>
        <v>0</v>
      </c>
      <c r="S39" s="5">
        <v>1</v>
      </c>
      <c r="T39" s="6">
        <f t="shared" si="39"/>
        <v>0</v>
      </c>
      <c r="U39" s="5">
        <v>0</v>
      </c>
      <c r="V39" s="6">
        <f t="shared" si="40"/>
        <v>0</v>
      </c>
      <c r="W39" s="5">
        <v>0</v>
      </c>
      <c r="X39" s="6">
        <f t="shared" si="41"/>
        <v>0</v>
      </c>
      <c r="Y39" s="5">
        <v>0</v>
      </c>
      <c r="Z39" s="6">
        <f t="shared" si="42"/>
        <v>0</v>
      </c>
      <c r="AA39" s="5">
        <v>0</v>
      </c>
      <c r="AB39" s="6">
        <f t="shared" si="43"/>
        <v>0</v>
      </c>
      <c r="AC39" s="5">
        <v>0</v>
      </c>
      <c r="AD39" s="6">
        <f t="shared" si="44"/>
        <v>0</v>
      </c>
      <c r="AE39" s="3">
        <v>0</v>
      </c>
      <c r="AF39" s="23">
        <f t="shared" si="45"/>
        <v>0</v>
      </c>
      <c r="AG39" s="34"/>
      <c r="AH39" s="23">
        <f t="shared" si="13"/>
        <v>0</v>
      </c>
      <c r="AI39" s="25">
        <v>0</v>
      </c>
      <c r="AJ39" s="23">
        <f t="shared" si="46"/>
        <v>0</v>
      </c>
      <c r="AK39">
        <v>0</v>
      </c>
      <c r="AL39" s="6">
        <f>$L39*$AE39</f>
        <v>0</v>
      </c>
      <c r="AM39">
        <v>0</v>
      </c>
      <c r="AN39" s="6">
        <f t="shared" si="47"/>
        <v>0</v>
      </c>
      <c r="AO39">
        <v>0</v>
      </c>
      <c r="AP39" s="6">
        <f t="shared" si="48"/>
        <v>0</v>
      </c>
      <c r="AR39" s="37">
        <f t="shared" si="15"/>
        <v>0</v>
      </c>
    </row>
    <row r="40" spans="4:44" x14ac:dyDescent="0.25">
      <c r="K40" s="4" t="s">
        <v>57</v>
      </c>
      <c r="L40" s="5">
        <v>0</v>
      </c>
      <c r="M40" s="5">
        <v>2</v>
      </c>
      <c r="N40" s="6">
        <f t="shared" si="36"/>
        <v>0</v>
      </c>
      <c r="O40" s="5">
        <v>0</v>
      </c>
      <c r="P40" s="6">
        <f t="shared" si="37"/>
        <v>0</v>
      </c>
      <c r="Q40" s="5">
        <v>6</v>
      </c>
      <c r="R40" s="6">
        <f t="shared" si="38"/>
        <v>0</v>
      </c>
      <c r="S40" s="5">
        <v>1</v>
      </c>
      <c r="T40" s="6">
        <f t="shared" si="39"/>
        <v>0</v>
      </c>
      <c r="U40" s="5">
        <v>0</v>
      </c>
      <c r="V40" s="6">
        <f t="shared" si="40"/>
        <v>0</v>
      </c>
      <c r="W40" s="5">
        <v>0</v>
      </c>
      <c r="X40" s="6">
        <f t="shared" si="41"/>
        <v>0</v>
      </c>
      <c r="Y40" s="5">
        <v>0</v>
      </c>
      <c r="Z40" s="6">
        <f t="shared" si="42"/>
        <v>0</v>
      </c>
      <c r="AA40" s="5">
        <v>0</v>
      </c>
      <c r="AB40" s="6">
        <f t="shared" si="43"/>
        <v>0</v>
      </c>
      <c r="AC40" s="5">
        <v>0</v>
      </c>
      <c r="AD40" s="6">
        <f t="shared" si="44"/>
        <v>0</v>
      </c>
      <c r="AE40" s="3">
        <v>0</v>
      </c>
      <c r="AF40" s="23">
        <f t="shared" si="45"/>
        <v>0</v>
      </c>
      <c r="AG40" s="34"/>
      <c r="AH40" s="23">
        <f t="shared" si="13"/>
        <v>0</v>
      </c>
      <c r="AI40" s="25">
        <v>0</v>
      </c>
      <c r="AJ40" s="23">
        <f t="shared" si="46"/>
        <v>0</v>
      </c>
      <c r="AK40">
        <v>0</v>
      </c>
      <c r="AL40" s="6">
        <f>$L40*$AE40</f>
        <v>0</v>
      </c>
      <c r="AM40">
        <v>0</v>
      </c>
      <c r="AN40" s="6">
        <f t="shared" si="47"/>
        <v>0</v>
      </c>
      <c r="AO40">
        <v>0</v>
      </c>
      <c r="AP40" s="6">
        <f t="shared" si="48"/>
        <v>0</v>
      </c>
      <c r="AR40" s="37">
        <f t="shared" si="15"/>
        <v>0</v>
      </c>
    </row>
    <row r="41" spans="4:44" x14ac:dyDescent="0.25">
      <c r="K41" s="4" t="s">
        <v>53</v>
      </c>
      <c r="L41" s="5">
        <v>0</v>
      </c>
      <c r="M41" s="5">
        <v>0</v>
      </c>
      <c r="N41" s="6">
        <f t="shared" si="36"/>
        <v>0</v>
      </c>
      <c r="O41" s="5">
        <v>0</v>
      </c>
      <c r="P41" s="6">
        <f t="shared" si="37"/>
        <v>0</v>
      </c>
      <c r="Q41" s="5">
        <v>2</v>
      </c>
      <c r="R41" s="6">
        <f t="shared" si="38"/>
        <v>0</v>
      </c>
      <c r="S41" s="5">
        <v>1</v>
      </c>
      <c r="T41" s="6">
        <f t="shared" si="39"/>
        <v>0</v>
      </c>
      <c r="U41" s="5">
        <v>0</v>
      </c>
      <c r="V41" s="6">
        <f t="shared" si="40"/>
        <v>0</v>
      </c>
      <c r="W41" s="5">
        <v>0</v>
      </c>
      <c r="X41" s="6">
        <f t="shared" si="41"/>
        <v>0</v>
      </c>
      <c r="Y41" s="5">
        <v>0</v>
      </c>
      <c r="Z41" s="6">
        <f t="shared" si="42"/>
        <v>0</v>
      </c>
      <c r="AA41" s="5">
        <v>0</v>
      </c>
      <c r="AB41" s="6">
        <f t="shared" si="43"/>
        <v>0</v>
      </c>
      <c r="AC41" s="5">
        <v>0</v>
      </c>
      <c r="AD41" s="6">
        <f t="shared" si="44"/>
        <v>0</v>
      </c>
      <c r="AE41" s="3">
        <v>0</v>
      </c>
      <c r="AF41" s="23">
        <f t="shared" si="45"/>
        <v>0</v>
      </c>
      <c r="AG41" s="34"/>
      <c r="AH41" s="23">
        <f t="shared" si="13"/>
        <v>0</v>
      </c>
      <c r="AI41" s="25">
        <v>0</v>
      </c>
      <c r="AJ41" s="23">
        <f t="shared" si="46"/>
        <v>0</v>
      </c>
      <c r="AK41">
        <v>0</v>
      </c>
      <c r="AL41" s="6">
        <f>$L41*$AE41</f>
        <v>0</v>
      </c>
      <c r="AM41">
        <v>0</v>
      </c>
      <c r="AN41" s="6">
        <f t="shared" si="47"/>
        <v>0</v>
      </c>
      <c r="AO41">
        <v>0</v>
      </c>
      <c r="AP41" s="6">
        <f t="shared" si="48"/>
        <v>0</v>
      </c>
      <c r="AR41" s="37">
        <f t="shared" si="15"/>
        <v>0</v>
      </c>
    </row>
    <row r="42" spans="4:44" x14ac:dyDescent="0.25">
      <c r="J42" t="s">
        <v>87</v>
      </c>
      <c r="K42" s="4" t="s">
        <v>86</v>
      </c>
      <c r="L42" s="5"/>
      <c r="M42" s="5">
        <v>12</v>
      </c>
      <c r="N42" s="6">
        <f>L42*M42</f>
        <v>0</v>
      </c>
      <c r="O42" s="5">
        <v>2</v>
      </c>
      <c r="P42" s="6">
        <f>L42*O42</f>
        <v>0</v>
      </c>
      <c r="Q42" s="5">
        <v>10</v>
      </c>
      <c r="R42" s="6">
        <f>L42*Q42</f>
        <v>0</v>
      </c>
      <c r="S42" s="5">
        <v>2</v>
      </c>
      <c r="T42" s="6">
        <f>L42*S42</f>
        <v>0</v>
      </c>
      <c r="U42" s="5"/>
      <c r="V42" s="6"/>
      <c r="W42" s="5"/>
      <c r="X42" s="6"/>
      <c r="Y42" s="5"/>
      <c r="Z42" s="6"/>
      <c r="AA42" s="5"/>
      <c r="AB42" s="6"/>
      <c r="AC42" s="5"/>
      <c r="AD42" s="6"/>
      <c r="AF42" s="23"/>
      <c r="AG42" s="34"/>
      <c r="AH42" s="23">
        <f t="shared" si="13"/>
        <v>0</v>
      </c>
      <c r="AI42" s="25"/>
      <c r="AJ42" s="23"/>
      <c r="AL42" s="6"/>
      <c r="AN42" s="6"/>
      <c r="AP42" s="6"/>
      <c r="AR42" s="37">
        <f t="shared" si="15"/>
        <v>0</v>
      </c>
    </row>
    <row r="43" spans="4:44" x14ac:dyDescent="0.25">
      <c r="K43" s="4" t="s">
        <v>13</v>
      </c>
      <c r="L43" s="5"/>
      <c r="M43" s="5">
        <v>0</v>
      </c>
      <c r="N43" s="6">
        <f t="shared" si="36"/>
        <v>0</v>
      </c>
      <c r="O43" s="5">
        <v>0</v>
      </c>
      <c r="P43" s="6">
        <f t="shared" si="37"/>
        <v>0</v>
      </c>
      <c r="Q43" s="5">
        <v>0</v>
      </c>
      <c r="R43" s="6">
        <f t="shared" si="38"/>
        <v>0</v>
      </c>
      <c r="S43" s="5">
        <v>0</v>
      </c>
      <c r="T43" s="6">
        <f t="shared" si="39"/>
        <v>0</v>
      </c>
      <c r="U43" s="5">
        <v>0</v>
      </c>
      <c r="V43" s="6">
        <f t="shared" si="40"/>
        <v>0</v>
      </c>
      <c r="W43" s="5">
        <v>0</v>
      </c>
      <c r="X43" s="6">
        <f t="shared" si="41"/>
        <v>0</v>
      </c>
      <c r="Y43" s="5">
        <v>0</v>
      </c>
      <c r="Z43" s="6">
        <f t="shared" si="42"/>
        <v>0</v>
      </c>
      <c r="AA43" s="5">
        <v>0</v>
      </c>
      <c r="AB43" s="6">
        <f t="shared" si="43"/>
        <v>0</v>
      </c>
      <c r="AC43" s="5">
        <v>0</v>
      </c>
      <c r="AD43" s="6">
        <f t="shared" si="44"/>
        <v>0</v>
      </c>
      <c r="AE43" s="3">
        <v>0</v>
      </c>
      <c r="AF43" s="23">
        <f t="shared" si="45"/>
        <v>0</v>
      </c>
      <c r="AG43" s="34"/>
      <c r="AH43" s="23">
        <f t="shared" si="13"/>
        <v>0</v>
      </c>
      <c r="AI43" s="25">
        <v>0</v>
      </c>
      <c r="AJ43" s="23">
        <f t="shared" si="46"/>
        <v>0</v>
      </c>
      <c r="AK43">
        <v>1</v>
      </c>
      <c r="AL43" s="6">
        <f>$L43*$AK43</f>
        <v>0</v>
      </c>
      <c r="AM43">
        <v>0</v>
      </c>
      <c r="AN43" s="6">
        <f t="shared" si="47"/>
        <v>0</v>
      </c>
      <c r="AO43">
        <v>0</v>
      </c>
      <c r="AP43" s="6">
        <f t="shared" si="48"/>
        <v>0</v>
      </c>
      <c r="AR43" s="37">
        <f t="shared" si="15"/>
        <v>0</v>
      </c>
    </row>
    <row r="44" spans="4:44" x14ac:dyDescent="0.25">
      <c r="J44" t="s">
        <v>94</v>
      </c>
      <c r="K44" s="4" t="s">
        <v>93</v>
      </c>
      <c r="L44" s="5">
        <v>0</v>
      </c>
      <c r="M44" s="5">
        <v>3</v>
      </c>
      <c r="N44" s="6">
        <f t="shared" si="36"/>
        <v>0</v>
      </c>
      <c r="O44" s="5">
        <v>0</v>
      </c>
      <c r="P44" s="6">
        <f t="shared" si="37"/>
        <v>0</v>
      </c>
      <c r="Q44" s="5">
        <v>6</v>
      </c>
      <c r="R44" s="6">
        <f t="shared" si="38"/>
        <v>0</v>
      </c>
      <c r="S44" s="5">
        <v>1</v>
      </c>
      <c r="T44" s="6">
        <f t="shared" si="39"/>
        <v>0</v>
      </c>
      <c r="U44" s="5">
        <v>0</v>
      </c>
      <c r="V44" s="6">
        <f t="shared" si="40"/>
        <v>0</v>
      </c>
      <c r="W44" s="5">
        <v>0</v>
      </c>
      <c r="X44" s="6">
        <f t="shared" si="41"/>
        <v>0</v>
      </c>
      <c r="Y44" s="5">
        <v>0</v>
      </c>
      <c r="Z44" s="6">
        <f t="shared" si="42"/>
        <v>0</v>
      </c>
      <c r="AA44" s="5">
        <v>0</v>
      </c>
      <c r="AB44" s="6">
        <f t="shared" si="43"/>
        <v>0</v>
      </c>
      <c r="AC44" s="5">
        <v>0</v>
      </c>
      <c r="AD44" s="6">
        <f t="shared" si="44"/>
        <v>0</v>
      </c>
      <c r="AE44" s="3">
        <v>0</v>
      </c>
      <c r="AF44" s="23">
        <f t="shared" si="45"/>
        <v>0</v>
      </c>
      <c r="AG44" s="34"/>
      <c r="AH44" s="23">
        <f t="shared" si="13"/>
        <v>0</v>
      </c>
      <c r="AI44" s="25">
        <v>0</v>
      </c>
      <c r="AJ44" s="23">
        <f t="shared" si="46"/>
        <v>0</v>
      </c>
      <c r="AK44">
        <v>0</v>
      </c>
      <c r="AL44" s="6">
        <f>$L44*$AE44</f>
        <v>0</v>
      </c>
      <c r="AM44">
        <v>0</v>
      </c>
      <c r="AN44" s="6">
        <f t="shared" si="47"/>
        <v>0</v>
      </c>
      <c r="AO44">
        <v>0</v>
      </c>
      <c r="AP44" s="6">
        <f t="shared" si="48"/>
        <v>0</v>
      </c>
      <c r="AR44" s="37">
        <f t="shared" si="15"/>
        <v>0</v>
      </c>
    </row>
    <row r="45" spans="4:44" ht="15.6" x14ac:dyDescent="0.3">
      <c r="K45" s="7" t="s">
        <v>38</v>
      </c>
      <c r="L45" s="8"/>
      <c r="M45" s="8"/>
      <c r="N45" s="9">
        <f>SUM(N4:N44)</f>
        <v>36</v>
      </c>
      <c r="O45" s="8"/>
      <c r="P45" s="9">
        <f>SUM(P4:P44)</f>
        <v>6</v>
      </c>
      <c r="Q45" s="8"/>
      <c r="R45" s="9">
        <f>SUM(R4:R44)</f>
        <v>24</v>
      </c>
      <c r="S45" s="8"/>
      <c r="T45" s="9">
        <f>SUM(T4:T44)</f>
        <v>0</v>
      </c>
      <c r="U45" s="8"/>
      <c r="V45" s="9">
        <f>SUM(V4:V44)</f>
        <v>0</v>
      </c>
      <c r="W45" s="8"/>
      <c r="X45" s="9">
        <f>SUM(X4:X44)</f>
        <v>0</v>
      </c>
      <c r="Y45" s="8"/>
      <c r="Z45" s="9">
        <f>SUM(Z4:Z44)</f>
        <v>2</v>
      </c>
      <c r="AA45" s="8"/>
      <c r="AB45" s="9">
        <f>SUM(AB4:AB44)</f>
        <v>12</v>
      </c>
      <c r="AC45" s="8"/>
      <c r="AD45" s="9">
        <f>SUM(AD4:AD44)</f>
        <v>0</v>
      </c>
      <c r="AF45" s="24">
        <f>SUM(AF4:AF44)</f>
        <v>0</v>
      </c>
      <c r="AG45" s="36"/>
      <c r="AH45" s="23">
        <f>SUM(AH4:AH44)</f>
        <v>1</v>
      </c>
      <c r="AI45" s="26"/>
      <c r="AJ45" s="24">
        <f>SUM(AJ4:AJ44)</f>
        <v>0</v>
      </c>
      <c r="AL45" s="9">
        <f>SUM(AL4:AL44)</f>
        <v>0</v>
      </c>
      <c r="AN45" s="9">
        <f>SUM(AN4:AN44)</f>
        <v>0</v>
      </c>
      <c r="AP45" s="9">
        <f>SUM(AP4:AP44)</f>
        <v>0</v>
      </c>
      <c r="AR45" s="37">
        <f>SUM(AR4:AR44)</f>
        <v>0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ColWidth="12" defaultRowHeight="13.2" x14ac:dyDescent="0.25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3.2" x14ac:dyDescent="0.25"/>
  <sheetData/>
  <phoneticPr fontId="4" type="noConversion"/>
  <pageMargins left="0.75" right="0.75" top="1" bottom="1" header="0.5" footer="0.5"/>
  <pageSetup paperSize="0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Elemental WkSht</vt:lpstr>
      <vt:lpstr>Sheet1</vt:lpstr>
      <vt:lpstr>Sheet2</vt:lpstr>
      <vt:lpstr>'General Elemental WkSht'!Print_Area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Bryan Paulus</cp:lastModifiedBy>
  <cp:lastPrinted>2005-06-02T23:28:19Z</cp:lastPrinted>
  <dcterms:created xsi:type="dcterms:W3CDTF">2003-05-05T14:02:37Z</dcterms:created>
  <dcterms:modified xsi:type="dcterms:W3CDTF">2016-10-27T14:34:02Z</dcterms:modified>
</cp:coreProperties>
</file>